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C:\Users\Meni\Downloads\"/>
    </mc:Choice>
  </mc:AlternateContent>
  <xr:revisionPtr revIDLastSave="0" documentId="13_ncr:1_{9FD76800-E63B-4C11-A40C-FD2296EED580}" xr6:coauthVersionLast="47" xr6:coauthVersionMax="47" xr10:uidLastSave="{00000000-0000-0000-0000-000000000000}"/>
  <bookViews>
    <workbookView xWindow="-108" yWindow="-108" windowWidth="23256" windowHeight="12576" activeTab="2" xr2:uid="{00000000-000D-0000-FFFF-FFFF00000000}"/>
  </bookViews>
  <sheets>
    <sheet name="PUNET NDERTIMORE" sheetId="14" r:id="rId1"/>
    <sheet name="MEKANIKE" sheetId="20" r:id="rId2"/>
    <sheet name="ELEKTRIKA" sheetId="21" r:id="rId3"/>
    <sheet name="RIKAPITULLIM" sheetId="19" r:id="rId4"/>
  </sheets>
  <definedNames>
    <definedName name="_xlnm.Print_Area" localSheetId="0">'PUNET NDERTIMORE'!$A$1:$F$285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7" i="21" l="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G161" i="21" l="1"/>
  <c r="G102" i="21"/>
  <c r="E105" i="20"/>
  <c r="E88" i="20"/>
  <c r="E78" i="20"/>
  <c r="E71" i="20"/>
  <c r="E70" i="20"/>
  <c r="E39" i="20"/>
  <c r="E38" i="20"/>
  <c r="G81" i="20" l="1"/>
  <c r="G134" i="20" s="1"/>
  <c r="G130" i="20"/>
  <c r="G136" i="20" s="1"/>
  <c r="G106" i="20"/>
  <c r="G135" i="20" s="1"/>
  <c r="G164" i="21"/>
  <c r="G6" i="19" s="1"/>
  <c r="G53" i="20"/>
  <c r="G133" i="20" s="1"/>
  <c r="G5" i="19" s="1"/>
  <c r="G7" i="19" l="1"/>
  <c r="G137" i="20"/>
  <c r="D88" i="14" l="1"/>
  <c r="D86" i="14"/>
  <c r="F252" i="14" l="1"/>
  <c r="F281" i="14"/>
  <c r="F256" i="14"/>
  <c r="F282" i="14" s="1"/>
  <c r="F164" i="14"/>
  <c r="F78" i="14"/>
  <c r="F264" i="14" s="1"/>
  <c r="F243" i="14" l="1"/>
  <c r="F280" i="14" s="1"/>
  <c r="F214" i="14"/>
  <c r="F200" i="14"/>
  <c r="F277" i="14" s="1"/>
  <c r="F189" i="14"/>
  <c r="F276" i="14" s="1"/>
  <c r="F178" i="14"/>
  <c r="F275" i="14" s="1"/>
  <c r="F174" i="14"/>
  <c r="F274" i="14" s="1"/>
  <c r="F159" i="14"/>
  <c r="F272" i="14" s="1"/>
  <c r="F153" i="14"/>
  <c r="F271" i="14" s="1"/>
  <c r="F142" i="14"/>
  <c r="F270" i="14" s="1"/>
  <c r="F131" i="14"/>
  <c r="F269" i="14" s="1"/>
  <c r="F67" i="14"/>
  <c r="F262" i="14" s="1"/>
  <c r="F52" i="14"/>
  <c r="F261" i="14" s="1"/>
  <c r="F92" i="14"/>
  <c r="F265" i="14" s="1"/>
  <c r="F116" i="14"/>
  <c r="F267" i="14" s="1"/>
  <c r="F279" i="14"/>
  <c r="F121" i="14"/>
  <c r="F268" i="14" s="1"/>
  <c r="F273" i="14"/>
  <c r="F73" i="14"/>
  <c r="F263" i="14" s="1"/>
  <c r="F105" i="14"/>
  <c r="F266" i="14" s="1"/>
  <c r="F24" i="14"/>
  <c r="F260" i="14" s="1"/>
  <c r="F15" i="14"/>
  <c r="F259" i="14" s="1"/>
  <c r="F204" i="14" l="1"/>
  <c r="F278" i="14" s="1"/>
  <c r="F284" i="14" s="1"/>
  <c r="G4" i="19" s="1"/>
  <c r="G8" i="19" s="1"/>
  <c r="G9" i="19" l="1"/>
</calcChain>
</file>

<file path=xl/sharedStrings.xml><?xml version="1.0" encoding="utf-8"?>
<sst xmlns="http://schemas.openxmlformats.org/spreadsheetml/2006/main" count="1553" uniqueCount="781">
  <si>
    <t>NR.</t>
  </si>
  <si>
    <t>PËRSHKRIMI I POZICIONIT</t>
  </si>
  <si>
    <t>Njësia</t>
  </si>
  <si>
    <t>Sasia</t>
  </si>
  <si>
    <t>PUNËT PËRGATITORE</t>
  </si>
  <si>
    <t xml:space="preserve">      m²</t>
  </si>
  <si>
    <t xml:space="preserve">   m³</t>
  </si>
  <si>
    <t>PUNËT  E  FASADËS</t>
  </si>
  <si>
    <t>GJITHSEJT:</t>
  </si>
  <si>
    <t xml:space="preserve">    copë</t>
  </si>
  <si>
    <t>Nivelizimi, ngjeshja (kompaktimi) i nënbazës me cilindër vibrues.</t>
  </si>
  <si>
    <t>PUNËT E MURATIMIT</t>
  </si>
  <si>
    <t>PUNËT E BETONIT</t>
  </si>
  <si>
    <t>m'</t>
  </si>
  <si>
    <t>PUNTE E DRITAREVE</t>
  </si>
  <si>
    <t>cope</t>
  </si>
  <si>
    <t>PUNTE E DYERVE</t>
  </si>
  <si>
    <t>Furnizimi dhe Montimit i Tabeles Informuese nga llamarina dhe profila metalike me dimensione h=1.0m L=1.5 m dhe të bëjë përshkrimin përkatës sipas udhëzimeve të Inxhinierit Mbikqyrës  .</t>
  </si>
  <si>
    <t>Shenimi gjeodezik i Projektit ne Teren para fillimit të punimeve dhe gjate ekzekutimit.</t>
  </si>
  <si>
    <t>Gërmimi i thellë I dheut për të mundësuar hapsirën e bodrumit , me dimensione sipas Projektit kryesorë. Në llogari të përfshihet edhe transportimi I dheut të tepërt deri në deponinë e Autorizuar.Llogarimi ne m³ te dheut te germuar.</t>
  </si>
  <si>
    <t>Furnizimi, Shtrirja dhe  Ngjeshja e Shtresës se zhavori,  nga guri i thyer i granuluar ne fraksion (0-60mm) - nën Kubëzat e Betonit  në shtresë t=20 cm  duke e ngjeshur të njejtën strukturë derisa të arrihet moduli I ngjeshjes   Mv = 40MP. Materiali zhavorik  të prezentohet Inxhinierit Mbikqyrës për aprovim paraprak.Llogarimi ne m³ te zhavorit te vendosur.</t>
  </si>
  <si>
    <t>Furnizimi, Shtrirja dhe  Ngjeshja e Shtresës se zhavorit,  nga guri i thyer i granuluar ne fraksion (0-125mm) - nën Kubëzat e Betonit  në shtresë t=30 cm. Materiali zhavorik  të prezentohet Inxhinierit Mbikqyrës për aprovim paraprak.Llogarimi ne m³ te zhavorit te vendosur.</t>
  </si>
  <si>
    <t>Furnizimi, Shtrirja dhe  Ngjeshja e Shtresës së II-të zhavorit i imët,  nga guri i thyer i granuluar ne fraksion (2/8 mm) - nën Kubëzat e Betonit  në shtresë t=5 cm.Materiali zhavorik  të prezentohet Inxhinierit Mbikqyrës për aprovim paraprak.Llogarimi ne m³ te zhavorit te vendosur.</t>
  </si>
  <si>
    <t>Furnizimi , shtrirja dhe Vendosja  e Gjeotexitilit 300gr/m² nen Shtresen  I-re të Hapsirave ku vendosen Kubëzat e Betonit -materiali  të prezentohet Inxhinierit Mbikqyrës për aprovim paraprak.Llogarimi ne m² te materialit te  vendosur.</t>
  </si>
  <si>
    <t>Furnizim me të gjitha materialet e nevojshme dhe Vendosja e Kubëzave të parafabrikuara të Betonit për Rrugë Trotuare, Plato, Parkingje  etj, me trashësi t= 8cm te atestuar dhe certifikuara me testin e ngrirje shkrirjes, kriprave, abrazion sipas EN standardeve.  Në Llogari të përfshihet edhe betonimi për Fiksimin e Kubëzave.Llogarimi ne m² te Kubëzave të vendosura. perzgjedhja e dizajnit te behet nga organi mbykyres.</t>
  </si>
  <si>
    <t>Furnizim me të gjitha materialet e nevojshme dhe Vendosja e Skajoreve  të parafabrikuara të Betonit përskaj Kubëzave, me  dimensione 20/20/100cm te atestuar dhe certifikuara me testin e ngrirje shkrirjes, kriprave, abrazion sipas EN standardeve.  Në Llogari të përfshihet edhe betonimi për Fiksimin e Skajoreve .Llogarimi ne m¹ te Skajoreve  të vendosura.</t>
  </si>
  <si>
    <t>Furnizim me të gjitha materialet e nevojshme dhe Vendosja e Skajoreve të parafabrikuara të Betonit përskaj gjelbrimit,  dimensione 8/20/100cm te atestuar dhe certifikuara me testin e ngrirje shkrirjes, kriprave, abrazion sipas EN standardeve.  Në Llogari të përfshihet edhe betonimi për Fiksimin e Skajoreve. Llogarimi ne m¹ te Skajoreve  të vendosura.</t>
  </si>
  <si>
    <t>PUNËT E GËRMIMIT  DHE RREGULLIMI I PARTERIT</t>
  </si>
  <si>
    <t>m³</t>
  </si>
  <si>
    <t>m²</t>
  </si>
  <si>
    <t>PUNËT E ARMIMIT</t>
  </si>
  <si>
    <t>Furnizimi me material dhe punimi  i hidroizolimit të dyshemeve dhe të mureve të (sanitarjeve)  me izolim të ftohtë nga Përdhesa deri në Katin e III . Punimi duhet të bëhet në dy shtresa dhe sipas specifikimit të prodhuesit. Muret duhet të izolohen deri në lartesi 1.0 m</t>
  </si>
  <si>
    <t>Furnizimi me material dhe punimi I mbuleses se mureve te atikes ne kulm, ne perimeter te oxhakut dhe te gjitha paneleve te nevojshem me pikore horizontale 25-40cm nga llamarina e plastifikuar me trashesi 0.5mm, ne cmim te parashifet te gjithe aksesoret dhe punet e nevojshme per kete pozicion me detaje sipas projektit dhe udhezimeve te prodhuesit logaritja behet me m'</t>
  </si>
  <si>
    <t>Gërmimi I dheut-betonit-shkurrave te ndryshme-Asfalltit me thellesi H=50cm për të mundësuar Nivelizimet e  Siperfaqeve të  Projektuara te Oborrit sipas Projektit Kryesore duke deponuar sasi te dheut te pershtatshme per Mbushjet e nevojshme ne teren.Në llogari të përfshihet edhe transportimi I dheut të tepërt deri në deponinë e Autorizuar. Llogarimi ne m³ te dheut te germuar.</t>
  </si>
  <si>
    <t>Furnizimi i Siperfaqes  me dhe ne hapesiren Gjelbruese te oborrit si ne projekt ashtu qe te jete i gateshme per mbjelleje e barit ( duke llogarit edhe mbjelljen si siperfaqe e gjelbert). Logarimi ne m² te siperfaqes se punuar.</t>
  </si>
  <si>
    <t>Shtrirja e betonit te dobet C-15/20 Per Punimin e hidroizolimit nen themele si ne projektin per egzekutim, trashesi a T=5+4=9CM</t>
  </si>
  <si>
    <t>Furnizimi me material dhe mbjellja e  Drunjeve Dekorativ,tipi  Platanus acerifoglia
Drunjet duhet te sigurohen me nje gardh nga druri (listelat mbrojtese trekendeshe)                                                      
Furnizimi me fidane:  Platanus acerifoglia
Perimetri  16 -18 cm , te jene fidanet ne vazo
Lartësia  350-400 cm Fidanet duhet të kenë                                                   
çertifikatë  fitosanitare dhe të kenë dëshmi për                                          
 prejardhje nga vendet e BE – së(certifikata e origjines).
Te sterpiken me Biosupstrat 20lit, te Plehrohet me NPK 3x15-1kg.</t>
  </si>
  <si>
    <t xml:space="preserve">Furnizimi me material dhe montimi i gilinderëve (te specifikuara ne fasada),  nga xhami i laminuar 10.1.52.10 1B1 kategoria, sipas EN 12600, te specifikuar në projekt. </t>
  </si>
  <si>
    <t>PASTRIMI I OBJEKTIT</t>
  </si>
  <si>
    <t>Pas perfundimit te objektti te behet pastrimi I dyshems. Mureve te jashtme. Dritareve, dyertve, wc, oborri dhe te gjitha siperfaqet te cilat jan te kalkuluara ne projekt.</t>
  </si>
  <si>
    <t>REKLAMA E OBJEKTIT</t>
  </si>
  <si>
    <t>SALLA E KUVENDIT</t>
  </si>
  <si>
    <t>copë</t>
  </si>
  <si>
    <t>Furnizimi me Sirtarierë e lëvizshme
45 cm gjerësi, 53 cm thellësi, 60 cm lartësi (se bashku me rrotat)
Struktura e sirtarierës do jetë dru-melaminë me trashësi 1.6 ose 1.8 cm. Veshje laminati me rezistencë të lartë kundër gërvishtjeve dhe njollave. Bordet anësore, suprinës, fiankeve dhe ballëve të sirtarëve të jenë të rrethuara me material te njejt. Sirtariera duhet të ketë 4 rrota sferike në fund dhe të mund të lëvizë nën tavolinë. Sertari duhet të 4 sertarë të barabartë. Sertarët duhet të jenë të paisur me kyç që të realizojë mbyllje qendrore. Aksesorët e përdorur duhet të jënë cilësorë, në mënyrë që të sigurojnë një qëndrushmëri të lartë të sirtarierës.
Ngjyrat janë të ndryshme dhe përcaktimi i saktë i tyre do të bëhet nga menagjeri i kontrates.</t>
  </si>
  <si>
    <t>Furnizimi me Karrike rrotulluese Zyre 60 x 60 x 45
Me shpinore deri L =120 të regjistrueshme me mekanizëm për ulje-ngritje me piston. Karriga do të mbështetet mbi një bazament në formë ylli me 5 rrota në ekstremet e tyre. Rrotat të jenë me material plastike ngarkesë-mbajtës. Krahët mbështetës të karrikes të jenë komplet nga druri dhe ngarkesë mbajtës dhe mbulese e bute. Tapiceria të jëtë  lëkure ekologjike.
Ngjyrat janë të ndryshme dhe përcaktimi i saktë i tyre do të bëhet nga menagjeri i kontrates, Paraprakishte mostra duhet te aprovohet nga mbikqyresi.</t>
  </si>
  <si>
    <t>Furnizimi me Raft për dosje (etazher)
80 x 45 x 210 cm
Skeleti i dollapit do jenë prej materiali dru-melaminë me trashësi 2.5 cm. Veshje laminati me rezistencë të lartë kundër gërvishtjeve dhe njollave. Xokula do jetë 8 cm e lartë dhe prej të njëjtit material. Poshtë fiankeve do ketë këmbëza me mekanizëm nivelues.  Dollapi Brenda do te ndahet ne 5 hapsira per vendosjen e dosjeve me material dru i lamerluar 1.8 cm  Pjesa e pasme do te mbyllet me iverice 2 mm . 
Ngjyrat janë të ndryshme dhe përcaktimi i saktë i tyre do të bëhet nga menagjeri i kontrates.Paraprakishte mostra duhet te aprovohet nga mbikqyresi</t>
  </si>
  <si>
    <t>Furnizimi me Raft për dosje (etazher)
80 x 45 x 210 cm
Skeleti i dollapit do jenë prej materiali dru-melaminë me trashësi 2.5 cm. Veshje laminati me rezistencë të lartë kundër gërvishtjeve dhe njollave. Xokula do jetë 8 cm e lartë dhe prej të njëjtit material. Poshtë fiankeve do ketë këmbëza me mekanizëm nivelues. Në pjesën e poshtme deri në lartësinë 72 cm, pa lartësinë e xokulës, do të ketë dy kapakë prej materiali dru-melaminë, me trashësi jo më të vogël se 1.8 cm që mbyllen me çelës. Dollapi Brenda këtyre dy kapakëve do jetë i ndarë në dy pjesë .  kurse pjesa larte do te jete e ndare ne 3 pjese Dorezat dhe aksesorët e përdorur të jenë cilësorë mundësisht prej metali te kromuar.
Ngjyrat janë të ndryshme dhe përcaktimi i saktë i tyre do të bëhet nga menagjeri i kontrates Paraprakishte mostra duhet te aprovohet nga mbikqyresi</t>
  </si>
  <si>
    <t>Furnizimi me Rafte metalike për arkivë
120x40x210 cm
Skeleria (raftet ) duhet te jene prodhime cilesore dhe solide. Skeleria metalike te jene sisteme modulare te permasave te ndryshme, cka i ben ato ti pershtaten sa me mire dhe pa humbje hapesire cdo ambjenti e nevoje trashesia e metalit te jeti 5 mm 
Kollonat te jene prej metali cilesi e pare te parashihen 5 nivele te deponimit te dosjeve. Skeleria metalike te jete e krijuar, ne menyre qe te lidhen linearisht me njeri-tjetrin. Lyerja e rafteve te jete e realizuar me boje te pjekur ne furre me temperature 180o C.  Paraprakishte mostra duhet te aprovohet nga mbikqyresi</t>
  </si>
  <si>
    <t>Furnizimi me Varese rrobash + mbajtese çadrash (e levizshme)
Struktura duhet të ketë një bazament metalik .Të ketë 8 vende për të varur rroba dhe një vend bashkangjitur për çadra. Bazamenti duhet të jetë i rëndë dhe solid.
Ngjyrat janë të ndryshme dhe përcaktimi i saktë i tyre do të bëhet nga menagjeri i kontrates Paraprakishte mostra duhet te aprovohet nga mbikqyresi</t>
  </si>
  <si>
    <t>Furnizimi me Tavolinë per byfe  80 x 80 x 75 cm
Suprina dru - melaminë me trashësi 2 cm. Veshje laminati me rezistencë te lartë kundër gërvishtjeve dhe njollave. Këmbët janë me planë të të njëjtit material dhe trashesi të suprinës. .  Ngjyrat janë të ndryshme dhe përcaktimi i saktë i tyre do të bëhet nga menagjeri i kontrates</t>
  </si>
  <si>
    <t>Vërejtje: Çmimi për ç'do pozicion duhët të përfshijë: Blerjën, furnizimin,transportin, punimin dhe montimin, lidhjet  sjelljen e pozicionit ne gjendje plotësisht funksionale, garancionin si dhe kompletimin e certifikatave dhe atesteve te prodhuesve. Në çmim duhet të kalkulohet gjithashtu i terë materiali shpenzues deri në lëshuarjen në funksion. Llogaritja e pozicioneve të bëhët sipas gjendjes së realizuar në teren.Paraprakishte mostra duhet te aprovohet nga mbikqyresi.</t>
  </si>
  <si>
    <t>INVENTARI I KOMUNËS</t>
  </si>
  <si>
    <t>Furnizimi me Karrike per byfe 45x45x45
dhe mbshtetese 100 cm Karriket të jenë dizenjuar me një stil modern. Me skelet metalik prej tubash çeliku  fi 15 të harkuar me lyerje elektrostatike ulesja te jete e bute dhe e mbeshtjellur me  textil material kualitativ.
Ngjyrat janë të ndryshme dhe përcaktimi i saktë i tyre do të bëhet nga menagjeri i kontrates.Paraprakishte mostra duhet te aprovohet nga mbikqyresi</t>
  </si>
  <si>
    <t>Furnizimi me ulese per pritje 75 x75x45 Ulëset duhet të jenë të mbështjellura me material lekur të kualitetit të lartë, dhe që pastrohet lehtë. Ulësja dhe mbështetësja duhet te jene te ndërtuara me materiale te buta qe gjate përdorimit te marrin formën e trupit duke siguruar ne këtë mënyrë një ndenjeje te rehatshme kur përdoren për një kohe te gjate. Përmasat duhet te jene mbi kufirin minimal standart duke pasur parasysh kohen e gjate te përdorimit.Mbështetësja e shpinës duhet te jete e pajisur me elemente qe sigurojnë një ndenje komforte dhe njëkohësisht janë pjese e integruar e dizajnit te vete ndenjëses
Mbështetëset e krahëve duhet te jene elegante dhe te sigurojnë një komfort gjate përdorimit.
Ulset do te jene me krahe anesore, te mbushur. Ngjyrat janë të ndryshme dhe përcaktimi i saktë i tyre do të bëhet nga menagjeri i kontrates.Paraprakishte mostra duhet te aprovohet nga mbikqyresi</t>
  </si>
  <si>
    <t>Furnizimi me Tavolinë te pritjes 80 x 60 x 45cm
Suprina dru - melaminë me trashësi 2 cm. Veshje laminati me rezistencë te lartë kundër gërvishtjeve dhe njollave. Këmbët janë me planë të të njëjtit material dhe trashesi të suprinës. Bordet anësore të planit të punës dhe të këmbëve të jenë të poashtu me material te njejte . Bashkimi i planit të punës me këmbët bëhet në mënyrë të tillë që i jep tavolinës pamje solide.  Ngjyrat janë të ndryshme dhe përcaktimi i saktë i tyre do të bëhet nga menagjeri i kontrates,Paraprakishte mostra duhet te aprovohet nga mbikqyresi</t>
  </si>
  <si>
    <t>Furnizimi me Tavolinë te pritjes 60 x 60 x 45cm
Suprina dru - melaminë me trashësi 2 cm. Veshje laminati me rezistencë te lartë kundër gërvishtjeve dhe njollave. Këmbët janë me planë të të njëjtit material dhe trashesi të suprinës. Bordet anësore të planit të punës dhe të këmbëve të jenë të poashtu me material te njejte . Bashkimi i planit të punës me këmbët bëhet në mënyrë të tillë që i jep tavolinës pamje solide.  Ngjyrat janë të ndryshme dhe përcaktimi i saktë i tyre do të bëhet nga menagjeri i kontrates,Paraprakishte mostra duhet te aprovohet nga mbikqyresi</t>
  </si>
  <si>
    <t>Furnizimi me Karrike per pritje me dimensione 50x50x45 dhe shpinorja 85 cm
Karriket të jenë dizenjuar me një stil modern. Me skelet metalik . Shpinorja dhe ndenjësja në pjesën e brendshme te jene e rehatshme dhe e bute karrigat duhet te jene te lidhura ndermjet  veti dhe statike. 
Ngjyrat janë të ndryshme dhe përcaktimi i saktë i tyre do të bëhet nga menagjeri i kontrates,Paraprakishte mostra duhet te aprovohet nga mbikqyresi</t>
  </si>
  <si>
    <t>Furnizimi me Karrike te thjeshta zyre 50x50x45 shpinorja 100 cm
Karriket të jenë dizenjuar me një stil modern. Me skelet metalik prej tubash çeliku  fi 18 të harkuar me lyerje elektrostatike. Shpinorja dhe ndenjësja në pjesën e brendshme te jene nga materiali i bute e mveshur me textil . Në pjesën e mbrapme kanë një mbulesë prej polietileni. Montohen në skeleton metalik me vida. Me mbushje gome sintetike me densitet të lartë.
Ngjyrat janë të ndryshme dhe përcaktimi i saktë i tyre do të bëhet nga menagjeri i kontrates.Paraprakishte mostra duhet te aprovohet nga mbikqyresi</t>
  </si>
  <si>
    <t>Furnizimi me Karrike rrotulluese Zyre 55 x 55 x 45
Me shpinore deri L =115 të regjistrueshme me mekanizëm për ulje-ngritje me piston. Karriga do të mbështetet mbi një bazament në formë ylli me 5 rrota në ekstremet e tyre. Rrotat të jenë me material plastike ngarkesë-mbajtës. Krahët mbështetës të karrikes të jenë me material nga druri dhe ngarkesë mbajtës dhe mbulese e bute. Tapiceria të jëtë  lëkure ekologjike.
Ngjyrat janë të ndryshme dhe përcaktimi i saktë i tyre do të bëhet nga menagjeri i kontrates, Paraprakishte mostra duhet te aprovohet nga mbikqyresi.</t>
  </si>
  <si>
    <t>Furnizimi me Tavolinë pune per zyren pritese tavolina duhet te jete me dy nivele niveli i punes me lartersi L= 75 x 80cm dhe pjesa tjeter ku behet pranimi i dokumenteve me lartesi L=1.15 x 30 cm  i gjith invertari ka gjatesi L= 30 m i ndare ne 2 pjese materiali te jete
melaminë me trashësi 2.5 cm. Veshje laminati me rezistencë te lartë kundër gërvishtjeve dhe njollave. Këmbët janë me planë të të njëjtit material dhe trashesi të suprinës. Bordet anësore të planit të punës dhe të këmbëve të jenë të poashtu me material te njejte . Bashkimi i planit të punës me këmbët bëhet në mënyrë të tillë që i jep tavolinës pamje solide. Në planin e punës të kesaj tavoline dueht te hapen vrima sipas nevojes, në të cilën fiksohet një mekanizëm plastik në formë cilindri dhe bën të mundur kalimin e kabllove nga lart poshtë dhe anasjelltas këmbët të jenë me mekanizëm nivelues, Mbi pjesen e tavolines kuota 1.15 m duhet te montohet xhami 2 x 2 mm  me gjatesi L= 30 m dhe lartesi H= 80 cm me folie ne mes dhe te ngrihet nga pjesa e tavolines min 20 cm, xhami duhet te shtangohet ne shtylla te aluminit qe do te montohen qdo 1.20 m  mbi tavoline  me diameter 6 cm  gjatesia e shtyllave duhet te jete min 1 m, montimi dhe shtangimet te behen ne menyr qe mos te kete dridhje
Ngjyrat janë të ndryshme dhe përcaktimi i saktë i tyre do të bëhet nga menagjeri i kontrates</t>
  </si>
  <si>
    <t>m2</t>
  </si>
  <si>
    <t>Furnizimi me Tavolinë pune 220 x 100 x 75 cm
Suprina dru - melaminë me trashësi 4 cm. Veshje laminati me rezistencë te lartë kunder gërvishtjeve dhe njollave. Këmbët janë me planë të të njëjtit material dhe trashesi të suprinës. Bordet anësore të planit të punës dhe të këmbëve të jenë të rrethuara me te njejtin material. Bashkimi i planit të punës me këmbët bëhet në mënyrë të tillë që i jep tavolinës pamje solide dhe të rëndë. Pjesa ballore është e pozicionuar e tillë që realizon bashkimin e planit të punës me këmbët e tavolinës dhe qëndron në një hapësirë 20 cm, nga plani i dyshemesë. Aksesorët që përdoren për montimin e elementëve të tavolinës të jenë cilësorë. Në planin e punës të jetë e hapur një vrimë, në të cilën fiksohet jnë mekanizëm plastik në formë cilindri dhe bën të mundur kalimin e kabllove nga lart poshtë dhe anasjelltas. Këmbët të jenë me mekanizëm nivelues.
Ngjyrat janë të ndryshme dhe përcaktimi i saktë i tyre do të bëhet nga menagjeri i kontrates</t>
  </si>
  <si>
    <t>Furnizimi me Tavolinë pune 180 x 90 x 75 cm
Suprina dru - melaminë me trashësi 4 cm. Veshje laminati me rezistencë te lartë kunder gërvishtjeve dhe njollave. Këmbët janë me planë të të njëjtit material dhe trashesi të suprinës. Bordet anësore të planit të punës dhe të këmbëve të jenë të rrethuara me te njejtin material. Bashkimi i planit të punës me këmbët bëhet në mënyrë të tillë që i jep tavolinës pamje solide dhe të rëndë. Pjesa ballore është e pozicionuar e tillë që realizon bashkimin e planit të punës me këmbët e tavolinës dhe qëndron në një hapësirë 40 cm, nga plani i dyshemesë. Aksesorët që përdoren për montimin e elementëve të tavolinës të jenë cilësorë. Në planin e punës të jetë e hapur një vrimë, në të cilën fiksohet jnë mekanizëm plastik në formë cilindri dhe bën të mundur kalimin e kabllove nga lart poshtë dhe anasjelltas. Këmbët të jenë me mekanizëm nivelues.
Ngjyrat janë të ndryshme dhe përcaktimi i saktë i tyre do të bëhet nga menagjeri i kontrates</t>
  </si>
  <si>
    <t>%</t>
  </si>
  <si>
    <t>kg</t>
  </si>
  <si>
    <t>TOTALI</t>
  </si>
  <si>
    <r>
      <t xml:space="preserve">        </t>
    </r>
    <r>
      <rPr>
        <b/>
        <sz val="14"/>
        <rFont val="Times New Roman"/>
        <family val="1"/>
      </rPr>
      <t xml:space="preserve">   PARAMASA DHE PARALLOGARIA </t>
    </r>
  </si>
  <si>
    <r>
      <t>Furnizimi me material dhe montimi I ullukeve vertikal Ø</t>
    </r>
    <r>
      <rPr>
        <sz val="10.45"/>
        <rFont val="Times New Roman"/>
        <family val="1"/>
      </rPr>
      <t>140cm nga llamarina e prodhuesit si "Lindab" apo prodhues me kualitet te njejt me trashesi 0.5mm, ne cmim te parashifen te gjithe aksesoret dhe punet e  nevojshme per kete pozicion</t>
    </r>
  </si>
  <si>
    <t>NGROHJA DHE VENTILIMI</t>
  </si>
  <si>
    <t>UJESJELLESI DHE KANALIZIMI</t>
  </si>
  <si>
    <t>PUNET NDERTIMORE</t>
  </si>
  <si>
    <t>Vrejtëje:</t>
  </si>
  <si>
    <t>Të gjitha çmimet e specifikuara në tender duhet të deklarohen në Euro (€).  Çmimi i ofertuar lejohet që të shënohet me maksimum dy (2) numra pas presës dhjetore. Çdo numër i shënuar pas numrit të dyte (2) nuk do të merret për bazë në llogaritje të vlerës së ofertës., oferta e tillë do të konsiderohet e pa përgjegjëshme</t>
  </si>
  <si>
    <t>Në çmim të përfshihen të gjitha taksat e aplikuara në Kosovë</t>
  </si>
  <si>
    <t xml:space="preserve">Operatorët Ekonomik me Çmime Jo-normalisht të ulët do të eliminohen automatikisht gjatë procesit të vlerësimit të ofertave. Pagesat do të bëhën vetëm në bazë të puneve te kryera te aprovuar nga menagjeri i kontrates </t>
  </si>
  <si>
    <t>Furnizimi dhe montimi I kantierit (zyres) se perkoheshme ne punishte per menaxhimin e punimeve ndertimore, si dhe instalimi I perkoheshem I rrjetit elektrik, ujesiellësit dhe kanalizimit.</t>
  </si>
  <si>
    <t>Shënim 1</t>
  </si>
  <si>
    <t xml:space="preserve">Vërejtje:  Të gjitha produktet e mëposhtme (të të gjitha pozicioneve të të gjitha fazave) nënkuptojnë: furnizimin, transportimin, punimin, montimin, lidhjet dhe materialet harxhuese gjatë montimit, sjelljen e pozicionit në gjendje plotësisht funksionale, garancionin, testimet si dhe kompletimin e certifikatave dhe atesteve të prodhuesve. Produktet duhet të jenë sipas specifikimeve të kërkuara nëpër të gjitha pozicionet ose ekuivalente. Të gjitha materialet e përdorura duhet të jenë të klasit të parë, mostrat paraprakisht duhet të aprovohen nga organi mbikëqyrës. Në rastet e demolimit, të gjitha mbeturinat të dërgohen në deponi. Për ndonjë ndryshim eventual, paraprakisht të konsultohet projektanti. Llogaria e sasive përfundimtare do të bëhet me libër ndërtimor pas përfundimit të tërësishëm të pozicionit.   </t>
  </si>
  <si>
    <t>Shënim 2</t>
  </si>
  <si>
    <t xml:space="preserve">Pjesë përbërëse e paramasës janë edhe:  PËRSHKRIMI TEKNIK I PUNIMEVE, PROJEKTI, DETALET, SKEMAT GRAFIKE DHE SPECIFIKIMET TEKNIKE.  </t>
  </si>
  <si>
    <t xml:space="preserve">Të dhënat teknike dimensionet, sasitë, etj. përmes kësaj kontrate duhet të jenë me SI – Sistem nderkombëtar të njësive (International System of Units) Dimensionet për realizim gjithmonë të merren në vend. Aplikuesi duhet te ketë / dëshmoj/ staf të kualifikuar teknik për realizim të projektit.Produktet e propozuara të gjitha  duhet përcillen me certifikatë kualiteti të prodhuesit.Duhet të përmbushin ISO standardet. </t>
  </si>
  <si>
    <t>Shënim 3</t>
  </si>
  <si>
    <t>Rrethimi i truallit për ndërtimin e objektit dhe shënjëzimi informativë, lartesia e rrethojës duhet te jete ~2.0m, shtyllat nga profile metalike si dhe rrethoja nga llamarina.</t>
  </si>
  <si>
    <t>Pastrimi i komplete hapesires ku do te ndertohet objekti. Te parashihet pastrimi nga drunjet, shkurret, mbeturina te ndryshme.</t>
  </si>
  <si>
    <t>Duhet te kete roje te sigurise ne menyre qe materialet dhe paisjet ne punishte te jene te sigurta. Kontraktori eshte pergjegjes per cdo demtim te shkaktuar ne object dhe/ose cdo humbje/mungese te
materialit.</t>
  </si>
  <si>
    <t>Hartimi dhe Dorëzimi i projektit me te gjitha fazat /dokumentacionit,  pas ndërtimit në tri kopje të forta, elektronike (dwg,pdf).</t>
  </si>
  <si>
    <t>PUNËT E PASTRIMIT DHE RRËNIMIT</t>
  </si>
  <si>
    <t>Demolimi/demontimi i materialeve/pasurise se lujshme si: dyer e dritare, mbulesa, materialet e drurit, inventari i cili gjendet ne objekt dhe gjera tjera qe investitori e vlereson qe duhet te ruhen dhe te deponohen ne vende/depo ku i cakton investitori.  Te gjitha keto duhet te demontohen me kujdese, puna duhet te behet me dore e jo me makineri te renda, dhe te behet deponimi ne vendin ku e cakton investitori.</t>
  </si>
  <si>
    <t xml:space="preserve">Demolimi/Rrënimi i tërësishëm i objektit ekzistues dhe pregatitja e hapësirës për vazhdimin e punimeve rreth ndërtimit të objektit të ri të paraparë me projekt. Materiali i thyer/demoluar te transportohet në lokacionin e caktuar nga institucioni kompetent po jo më larg se 10 km. Objekti eshte i ndertuar me elemente te forta (beton, armature, tulle etj).   Llogaria ne m3 te vellimit te objektit.                                                                    </t>
  </si>
  <si>
    <t>Demolimi me dore, ne afersi te objektit ekzistues.</t>
  </si>
  <si>
    <t>m3</t>
  </si>
  <si>
    <t>Demolimi me makineri adekuate per rrenim.</t>
  </si>
  <si>
    <t>Demolimi/Rrënimi i tërësishëm i stazave nga betoni, pllatove nga betoni, objekteve percjellese te cilat gjinden ne oborr, mureve te rrethojes nga betoni i armuar dhe elementeve tjera ne parcelen e parapare per pune. Transporti i mbeturinave deri ne deponi. Sasia e materialit qe do te transportohet eshte dhene ne m3.</t>
  </si>
  <si>
    <t>Furnizimi dhe Mbushja me zhavor, fraksion  0-32mm, e hapësirës sipas specifikacionit në projekt.H=0.2m" (të rrastuar) të ndryshueshme dhe ngjeshja e tij me cilinder (2 shtresa - Rrastimi bëhet pas secilës shtresë). Moduli I deformimit mv 40mpa, duhet te verifikohet me testim nga institucioni i licencuar per kete lloj testi</t>
  </si>
  <si>
    <t xml:space="preserve">Furnizimi, transporti, deponimi - mbrojtja nga lagështia, lakimi, prerja dhe montimi, te llogaritet edhe teli qe nevoitet per lidhjen te armaturave dhe te gjitha punte e nevojshme per kete pozicion      </t>
  </si>
  <si>
    <t>Demontimi me kujdese dhe dislokimi i instalimeve nentokesore dhe mbitokesore. Te punohen pusetat e reja apo shtylla te reja elektrike per vendosjen sipas planit te ri te parceles per kyqje te objektit te ri. Te meret 15% e pozicioneve 1 deri 5</t>
  </si>
  <si>
    <t>SHENIM</t>
  </si>
  <si>
    <t>Ne cmime njesi duhet te llogariten te gjitha punet ne lidhje me pergaditjen e kallepeve, montimin dhe perforcimin e tyre, si dhe skelet e nevojshme per kryrjen e operimin te cilat nderlidhen. Te gjitha punet ne lidhje me procedurat e prodhimit te betonit, vibrimit, menys se betonit, marrja e mostrave per shqyrtim pas cdo betonimi. betonimi i themele dhe mureve perimetrike duhet te ket aditiva kunder lageshtis. Përgaditja e kallupeve, përgaditja e betonit, vuarja në vepër, vibrimi, ujitja, mirëmbajtja gjatë ngurtësimit 28 ditë ,demontimi i kallupeve</t>
  </si>
  <si>
    <t>Latimi dhe betonimi i shtyllave në tërë objektin me beton të armuar  C25- 30 në kallupet përkatëse sipas projektit. Shtyllat kanë dimenzione sipas projektit.</t>
  </si>
  <si>
    <t>Latimi dhe betonimi i themelit dhe murit perimetral mbrojtes, me beton te armuar C- 30 Mpa në pahitë  përkatëse sipas projektit. Dimensionet sipas llogarisë statike. Sipërfaqja  e pahive te jete e lemuar .</t>
  </si>
  <si>
    <t>Latimi dhe betonimi i pëlhurave me beton të armuar  C25- 30 në tërë objektitn, në kallupet përkatëse sipas projektit. Pëlhurat e betonit kanë trashësi t=25cm dhe 30cm.</t>
  </si>
  <si>
    <t>Latimi dhe betonimi i mureve të bodrumit me beton të armuar  C25- 30 në tërë objektitn, në kallupet përkatëse sipas projektit. Trashësia e mureve t=25cm.</t>
  </si>
  <si>
    <t>Latimi dhe betonimi i  trarëve me përmasa sipas projektit ne tere lartesine me C25- 30 Mpa në kallupet përkatëse sipas projektit.</t>
  </si>
  <si>
    <t>Latimi dhe betonimi i shkallëve hyrëse dhe pjerrinave te kollonata, si dhe pjerrinës në bodrum (të jashtme) me beton C25- 30 Mpa në kallupet përkatëse sipas projektit.</t>
  </si>
  <si>
    <t>Latimi dhe betonimi i të gjitha shkallëve të brendshme të objektit, me beton C25- 30 Mpa në kallupet përkatëse sipas projektit.</t>
  </si>
  <si>
    <t>Blerja, transporti, prerja si dhe vendosja e ARMATURËS S-500 në tërësi në të gjitha pozicionet sipas llogarisë statike</t>
  </si>
  <si>
    <t>Muratimi i mureve të jashtme (t=25cm) me blloqe termoizoluese " ARGJILE " me dim. 19x19x25 cm, te parashihen shtangimet horizontale sipas standardeve ne fuqi nga betoni I armuar</t>
  </si>
  <si>
    <t>Muratimi i mureve ndarëse te brendshme (t=20cm) me blloqe termoizoluese " ARGJILE " me dim. 20x19x25 cm, me Llaq vazhdues klasit M2 (1:2:9) (qimento,gelqere,rërë) sipas Projektit te parashihen shtangimet horizontale sipas standardeve ne fuqi nga betoni I armuar.</t>
  </si>
  <si>
    <t>Muratimi i mureve ndarëse të brendshme (t=25cm) me blloqe termoizoluese " ARGJILE " me dim. 19x19x25 cm, te parashihen shtangimet horizontale sipas standardeve ne fuqi nga betoni I armuar</t>
  </si>
  <si>
    <t>Muratimi i mureve ndarëse të brendshme, (t=12cm) me blloqe termoizoluese " ARGJILE " me dim. 12x19x25 cm , te parashihen shtangimet horizontale sipas standardeve ne fuqi nga betoni I armuar</t>
  </si>
  <si>
    <t>Furnizimi dhe montimi I ndarjeve me pllaka te knaufit. Muri duhet te punohe me dy pllaka knaufi ne te dy anet 2X1.25+10+2x1.25cm, te parashihet konstruksioni mbajtes metalik ne mes te pllakave te knaufit si dhe leshi i gurit me trashesi 10cm (muri I ka ne te dy anet nga dy pllaka te knaufit).</t>
  </si>
  <si>
    <t>Furnizimi me material dhe muratimi/montimi I shunt kanaleve te parafabrikuara per oxhaqet e banesave me dimensione 40/20cm, ne cmim te parashihet kapela e oxhakut/tymtari nga vet prodhuesi, kapaku per mbylljen e vrimave ne cdo banes, muratimi me tulla fasade I oxhakut mbi pllaken e kulmit deri ne perfundimin e ti dhe te gjitha punet e nevojshme per kete pozicione. Në çmim të llogaritet edhe mbulesa prej llamarinës (në kulm) rreth e përqark oxhakut dhe në maje të tij.</t>
  </si>
  <si>
    <t>Furnizimi me material dhe muratimi/montimi I shunt kanaleve te parafabrikuara per oxhaqet e banesave me dimensione 60/20cm, ne cmim te parashihet kapela e oxhakut/tymtari nga vet prodhuesi, kapaku per mbylljen e vrimave ne cdo banes, muratimi me tulla fasade I oxhakut mbi pllaken e kulmit deri ne perfundimin e ti dhe te gjitha punet e nevojshme per kete pozicione. Në çmim të llogaritet edhe mbulesa prej llamarinës (në kulm) rreth e përqark oxhakut dhe në maje të tij.</t>
  </si>
  <si>
    <t>Muratimi i mureve te kanaleve te ventilimit nga perdhesa ne koten 0.00 deri ne koten +1720 (d=20cm) me blloqe termoizoluese " silkaporti".  te parashihen shtangimet horizontale sipas standardeve ne fuqi nga betoni I armuar. Në çmim të llogaritet edhe mbulesa prej llamarinës (në kulm) rreth e përqark oxhakut dhe në maje të tij.</t>
  </si>
  <si>
    <t>Furnizimi dhe punimi I hidroizolimit kondor me trashesi 2*4mm nen themele dhe mure perimetrike te bodrumit. Perputhja( mbisaldimi) I shiritave te membranave te jete min. 10cm me vendosje sipas projektit.</t>
  </si>
  <si>
    <t>Furnizimi vendosja e stiroduri T=5cm dhe gomes se pullezuar ne rolin mbrojt te izolimit pergjat tere perimetrit ne muret e bodrumit(ana e jashtme)</t>
  </si>
  <si>
    <t>PUNËT  E  HIDROIZOLIMIT DHE TARACAVE</t>
  </si>
  <si>
    <t xml:space="preserve">Furnizimi dhe montimi i ujëmbledhëseve atmosferik te parafabrikuar Ø100mm për kulmin e rrafshët. Ujëmbledhësit me bazë nga Inoxi (Wolfin; Aco apo ekuivalent) te cilët saldohen termikisht me hidroizolimin e kulmit dhe lidhen me ullukun horizontal-vertikal nga PVC. Ne çmim/punë te përfshihet grila metalike nga Inoxi ne formë kapele për mbrojtëse nga mbeturina, mbushet me mase termoizoluese shkumë Poluretani, izolimi final/ shtesë hidroizolim i lëngshme me baze bitumi  dhe te gjitha punët e nevojshëm për kompletimin e pozicionit sipas standardeve DN 70 100 dhe 125. 
Llogaritet në copë.    </t>
  </si>
  <si>
    <t>Sjellja e materialit dhe punimi i mbulesës së Konzolles hyrese, nga materializimi xham I temporuar të jetë me pikore direkte për hudhje të ujit në pjesën e jashtme.</t>
  </si>
  <si>
    <t xml:space="preserve">Sjellja e materialit dhe lyerja e mureve me ngjitës -"contact-beton".  </t>
  </si>
  <si>
    <t>Sjellja e materialit dhe vendosja e rrjetimeve përforcuese nga fibrat e qelqit me ngjitës.</t>
  </si>
  <si>
    <t>Sjellja e materialit dhe suvatimi i mureve me llaq të parafabrikuar MP75 apo ngjashëm.</t>
  </si>
  <si>
    <t xml:space="preserve">Sjellja e materialit dhe punimi i patinimit me llaq gipsi. </t>
  </si>
  <si>
    <t>Sjellja e materialit dhe mveshja e mureve me pllaka keramike - porcelani.</t>
  </si>
  <si>
    <t>Sjellja e materialit dhe punimi i profilit mbrojtës horizontal në mure.</t>
  </si>
  <si>
    <t xml:space="preserve">Sjellja e materialit dhe lyerja e pllafonit me ngjitës (bazë) për lidhje të shtresave përpunuese. </t>
  </si>
  <si>
    <t>Sjellja e materialit dhe vendosja e rrjetimeve përforcuese me fibra qelqi dhe ngjitës.</t>
  </si>
  <si>
    <t>Sjellja e materialit dhe suvatimi i pllafonit me llaq në bazë çimentoje (pllafoni ne garazhe).</t>
  </si>
  <si>
    <t>Sjellja e materialit dhe punimi i patenimit me llaç gipsi, t=2mm.</t>
  </si>
  <si>
    <t>Sjellja e materialit dhe punimi i pllafonit me pllaka gipsi 1x12.5mm.</t>
  </si>
  <si>
    <t>Sjellja e materialit dhe punimi i pllafonit të varur "Amstrong", nga materiali: Pllaka minerale t=15mm.</t>
  </si>
  <si>
    <t>Sjellja e materialit dhe punimi i pllafonit të varur me profile ventiluese nga llamarina e plastifikuar - "Hunder Duglas".</t>
  </si>
  <si>
    <t>Sjellja e materialit dhe ngjyrosja e pllafonit me ngjyrë plastike.</t>
  </si>
  <si>
    <t>Sjellja e materialit dhe punimi i shtresës së estrihut, t(min.)=60mm.</t>
  </si>
  <si>
    <t>Sjellja e materialit dhe punimi i dyshemesë teknike, me ngritje max. 300mm, përfshirë pllakat e pllatformës dhe aksesorët percjellës. Realizohet në IT dhe UPS hapësirat.</t>
  </si>
  <si>
    <t>Sjellja e materialit dhe punimi i dyshemesë me pllaka graniti artificial t=10mm, përfshirë sokllen t=15cm,</t>
  </si>
  <si>
    <t xml:space="preserve">Sjellja e materialit dhe punimi i dyshemesë me pllaka graniti natyral  t=30mm, </t>
  </si>
  <si>
    <t>Sjellja e materialit dhe punimi i sokllës nga graniti natyral,  d=10mm,</t>
  </si>
  <si>
    <t>Sjellja e materialit dhe punimi i pragut të dyerve nga pllakat e granitit,</t>
  </si>
  <si>
    <t>Furnizimi me material dhe montimi I xhamave nga profilet e  Alumini profilet e aluminit duhet te ken ndarje cdo 1m (ngjyra antracit) sipas ISO ose DIN standardeve te prodhuesve "Trocal', "Rehau", apo te ngjajshem me dim te profileve 4x4cm si dhe kater ura termike ne profil, xhamat te paisen me mekanizm perkates per hapje -mbyllje  me doreza kualitative dhe gome perimetrike. xhami duhet te jetë trasparent, 4-1,52-4 dhe lartesi nga 2.4 deri ne 2.8m. Ne xhamin e parapar te kalkulohet edhe nje folie per mos dukshmeri deri lartesi 2m. Punëkryesi duhet të prezentoj Certifikatat, Atestet dhe Broshurat e Nevojshme Organit Mbikqyrës për Aprovim Paraprak!</t>
  </si>
  <si>
    <t>Sjellja e materialit dhe punimi i dyshemesë me shtresë parketi laminat me trashesi prej t=12 mm kualitet i larte, te llogariten edhe llajsnet , kendet L, folia nen laminat dhe aksesoret tjere si(bulona, tipla, silikon ngjites per laminat) etj  sipas nevojes per ta perfunduar montimin e laminatit llogaria ne tere perimetrin per m2 te siperfaqes se dyshmes. Ngjyra dhe dizajni sipas menagjerit te kontrates.</t>
  </si>
  <si>
    <t>Furnizimi me Tavolinë pune 160 x 80 x 75 cm
Suprina dru - melaminë me trashësi 2.5 cm. Veshje laminati me rezistencë te lartë kundër gërvishtjeve dhe njollave. Këmbët janë me planë të të njëjtit material dhe trashesi të suprinës. Bordet anësore të planit të punës dhe të këmbëve të jenë të rpoashtu me material te njejte . Bashkimi i planit të punës me këmbët bëhet në mënyrë të tillë që i jep tavolinës pamje solide. Pjesa ballore është e pozicionuar e tillë që realizon bashkimin e planit të punës me këmbët e tavolinës dhe qëndron në një hapësirë 40 cm, nga plani i dyshemesë. Në planin e punës të jetë e hapur një vrimë, në të cilën fiksohet një mekanizëm plastik në formë cilindri dhe bën të mundur kalimin e kabllove nga lart poshtë dhe anasjelltas. Këmbët të jenë me mekanizëm nivelues.
Montimi dhe zmontimi të jetë sa më i thjeshtë. Të paketohen që të mos dëmtohen gjatë transportit. Ngjyrat janë të ndryshme dhe përcaktimi i saktë i tyre do të bëhet nga menagjeri i kontrates</t>
  </si>
  <si>
    <t>Furnizimi me Tavolinë  për sallë mbledhjesh forme ovale.
300 x 120 x 75 cm
Materiali dru - melaminë me trashësi 2.5 cm. Veshje laminati me rezistencë te lartë kunder gërvishtjeve dhe njollave. Këmbët janë me plane të të njëjtit material dhe trashesi të suprinës. Bordet anësore të planit të punës dhe të këmbëve të jenë të rrethuara me material plastik PVC. Bashkimi i planit të punës me këmbët bëhet në mënyrë të tillë që i jep tavolinës pamje solide. Aksesorët që përdoren për montimin e elementëve të tavolinës të jenë cilësorë. Këmbët të jenë me mekanizëm nivelues. 
Ngjyrat janë të ndryshme dhe përcaktimi i saktë i tyre do të bëhet nga menagjeri i kontrates Paraprakishte mostra duhet te aprovohet nga mbikqyresi</t>
  </si>
  <si>
    <t>Furnizimi me Tavolinë  për sallë mbledhjesh
370 x 270 x 75 cm
Materiali dru - melaminë me trashësi 2.5 cm. Veshje laminati me rezistencë te lartë kunder gërvishtjeve dhe njollave. Këmbët janë me plane të të njëjtit material dhe trashesi të suprinës. Bordet anësore të planit të punës dhe të këmbëve të jenë të rrethuara me material plastik PVC. Bashkimi i planit të punës me këmbët bëhet në mënyrë të tillë që i jep tavolinës pamje solide. Aksesorët që përdoren për montimin e elementëve të tavolinës të jenë cilësorë. Këmbët të jenë me mekanizëm nivelues.
Ngjyrat janë të ndryshme dhe përcaktimi i saktë i tyre do të bëhet nga menagjeri i kontrates Paraprakishte mostra duhet te aprovohet nga mbikqyresi</t>
  </si>
  <si>
    <t>Furinzimi  dhe montimi i skeleve, ne perimetrin e objektit ne te kater anet e objektit me dimensione L=150m' si dhe lartesia H=15m', te parashifen te gjithe aksesoret percjells per funksionalizimin e tyre.</t>
  </si>
  <si>
    <t>PUNËT E PARKIMIT</t>
  </si>
  <si>
    <t>Plotësimi , mbushja dhe Nivelizimin e trasës së rrugës me bartje të dheut të zgjedhur deri në plotësimin e kritereve të ngjeshjes sipas kritereve teknike të specifikuar në përshkrimin teknik të projektit.</t>
  </si>
  <si>
    <t>Furnizimi, transporti, shtrirja dhe punimi i shtresës stabilizuese me material mbushë nga guri gëlqeror që i plotëson kushtet dhe kriteret e parapara për tampon Fraksion 0-150 mm për stabilizim të pjesëve anësore  dhe plotësim të trases së rrugës. Ngjeshet në shtresa me trashësi të shtresës t=30 cm si dhe ngjeshja e tij me cilindër vibrues deri sa të fitohet moduli i ngjeshjes Mv=250 kg/cm2 .  Sqarim : Pas përfundimit të kësaj shtrese kompani punëkryese është e obliguar ta shqyrtoj testin moduli të ngjeshjes dhe ta prezentoj tek menaxheri kontratës.</t>
  </si>
  <si>
    <t>Furnizimi, transporti, shtrirja dhe punimi i shtresës së rrugëve me zhavorr nga gurit të thyer  fraksion 0-63 mm, me trashësi të shtresës t=20 cm të cila i plotëson kushtet e parapara për tampon si dhe ngjeshja e tij me cilindër vibrues deri sa të fitohet moduli i ngjeshjes Mv=600 kg/cm2 .  Sqarim : Pas përfundimit të kësaj shtrese kompani punëkryese është e obliguar ta shqyrtoj testin moduli të ngjeshjes dhe ta prezentoj tek menaxheri kontratës.</t>
  </si>
  <si>
    <t>Furnizimi, transporti, shtrirja dhe punimi i shtresës së rrugëve me zhavorr nga gurit të thyer  fraksion           0-31.5mm, me trashësi të shtresës t=10 cm , të cila i plotëson kushtet e parapara për tampon si  dhe nivelizimi me ramje  4% drejtim rrugës kryesore ,ngjeshja bëhet me cilindër vibrues deri sa të fitohet moduli i ngjeshjes Mv=800 kg/cm2 .  Sqarim : Pas përfundimit të kësaj shtrese kompani punëkryese është e obliguar ta shqyrtoj testin moduli të ngjeshjes dhe ta prezentoj tek menaxheri kontratës.</t>
  </si>
  <si>
    <t>Punimi I lëshesave , pjesëve kaluese dhe kanaleve të mbyllura në disa pjesë të rrugës sipas detajeve të dhëna në projekt . Në çmim është llogaritur hapja e kanalit dhe vendosja e rërës, furnizimi dhe vendosja e gypit armuar, duke duke përfshirë edhe kokën hyrëse dhe dalëse të lëshesës nga beton armeja  sipas detalit teknik të prezentuar në projekt llog në m' me të gjitha shpenzimet</t>
  </si>
  <si>
    <t>Furnizimi dhe punimi i Elementeve gureve skajor nga betoni i parapregaditur C=30 /37 me  gjanesi t=15,0cm si dhe stabilizimi  me beton  anash sipas standardeve.Llog ne m'</t>
  </si>
  <si>
    <t>Furnizimi,transporti dhe punimi I  Rigolles nga Betoni I klases C-30/37, dim b=0.68 dhe t=0.15,prerja terthore e rigolles  eshte S=0.124 m2. Ne kete Pos parashihet kallepimi dhe te gjitha punet e nevojshme per ekzekutim te Rigolles sipas projektit</t>
  </si>
  <si>
    <t>Furnizimi , transporti , kallupimi dhe Punimi shiritore  , te punuar nga betoni  arme C- 20/25 me  për kullimin e ujërave atmosferike të cilë rrjedhin përgjatë rampës së asfaltuar,  me dim 30x40xm , ne qmim llogaritet edhe vendosja e griles metalike nga Giza me peshë rezistuese 60 T e cila mbështet në profila metali L me kokat e kanalit. Llog ne m ' me të gjitha shpenzimet</t>
  </si>
  <si>
    <t>Furnizimi dhe punimi i shtresës së bitoagregatit: 0-22CS mm me trashësi t=8,0cm si dhe sterpikjen me emulzion 0.5 kg/m2 në hapsirat e pregaditura për shtrimin e bitoagregatit , hapsira ku është vendosur kolektori atmosferik, si dhe lidhjet me ujëmbledhësa dhe lëshesa.  Vërejtje  :Të mirren mostrat në vend dhe të bëhet ATESTI -METODA MARSHALL</t>
  </si>
  <si>
    <t>Furnizimi dhe vendosja (përfshirë të gjitha operacionet e vendosjes) e shenjave(tabelave) vertikale sipas standarteve.</t>
  </si>
  <si>
    <t>Furnizimi dhe shenjezimi i Rampës me vija te bardha me ngjyrë dy komponente "Termoplastike" te plota  (gjeresia 12cm).Trashesia e vijes eshte 3 mm dhe vendosja duhet te behet me makin adekuate te tipit Extruder.</t>
  </si>
  <si>
    <t>Furnizim me të gjitha materialet e nevojshme dhe Vendosja e Kubëzave per parkim te gjelberuar, të parafabrikuara të Betonit për Rrugë Trotuare, Plato, Parkingje  etj, me trashësi t= 8cm te atestuar dhe certifikuara me testin e ngrirje shkrirjes, kriprave, abrazion sipas EN standardeve.  Në Llogari të përfshihet edhe betonimi për Fiksimin e Kubëzave.Llogarimi ne m² te Kubëzave të vendosura. perzgjedhja e dizajnit te behet nga organi mbykyres.</t>
  </si>
  <si>
    <t>PUNËT E KOLLONATËS SË JASHTME</t>
  </si>
  <si>
    <t>Latimi dhe betonimi i shtyllave në tërë objektin me beton të armuar  C25- 30 në kallupet përkatëse sipas projektit. Shtyllat kanë dimenzione sipas projektit. Betoni të jetë i përzier me pigment me ngjyrë antracit.  Sipërfaqja  e pahive te jete e lemuar .</t>
  </si>
  <si>
    <t>Furnizimi dhe montimi I ndarjeve me pllaka te knaufit. Muri duhet te punohe me dy pllaka knaufi ne te dy anet 2X1.25+10+2x1.25cm, te parashihet konstruksioni mbajtes metalik ne mes te pllakave te knaufit si dhe leshi i gurit me trashesi 10cm (muri I ka ne te dy anet nga dy pllaka te knaufit). Mure ndares per tualete tip "Knauf GKI" nga njera ose te dy anet sipas projektit.</t>
  </si>
  <si>
    <t xml:space="preserve">Furnizimi e materialit dhe punimi I fasades me shtresat: Shtresa e leshit te gurit ose styroporit (N4) d=10cm + 5 amkorime /m2 + ngjitja me ngjites + shtresa e rrjetes nga polikarboni (1-2 shtresa) + 2 ose 3 suvatime me llaq te parafabrikuar adekuat per fasada + shtresa e ngjitesit + Shtresa e fasades  + veshja e murit me "kulirplast "+ Abullajsnet ndarese te hapjet + profilet kendore dhe pikoret metalike dhe te gjithe aksesoret percjelles, ne llogari te merret  edhe ndarja e fasades ne fugen e dilatimit me llajsne adekuate nga plastika e dyfishuar. </t>
  </si>
  <si>
    <t>Sjellja e materialit dhe ngjyrosja e mureve me ngjyrë plastike përfshirë primer dhe dy shtresa ngjyrë.</t>
  </si>
  <si>
    <t>Fabrikimi ,sjellja dhe montimi I dyerve-panelit hyres ne tualete me dimenzione te jashtshkruara te terësisë se kabines me dim 170x120cm me dy dyer nga materializimi 'mediapan I furniruar' me trashesi 20mmdhe me pershkrim te deres me dimenzion 70cm x 190 cm</t>
  </si>
  <si>
    <t>Furnizimi me material dhe montimi I dyerve te brendeshme nga furniri I drurit, krahu I deres te jete lloj I drurit te forte dhe te lehtë. Shtukot te jene nga furniri I plote dhe I forte te paisura me gome perimetrike, brava dhe dorza te jene kualitative.  Dyert te jene te dekoruar me tone dhe ngjyre ne dy shtresa nga vet prodhuesit. Montohen ne mure 10cm, i tërë pozicioni punohet dhe montohet sipas skemes se specifikuar ne projekt.80x210cm. perzgjedhja e ngjyres behet nga organi mbikqyrs.</t>
  </si>
  <si>
    <t>Furnizimi me material dhe montimi I dyerve te brendeshme nga furniri I drurit, krahu I deres te jete lloj I drurit te forte dhe te lehtë. Shtukot te jene nga furniri I plote dhe I forte te paisura me gome perimetrike, brava dhe dorza te jene kualitative.  Dyert te jene te dekoruar me tone dhe ngjyre ne dy shtresa nga vet prodhuesit. Montohen ne mure 10cm, i tërë pozicioni punohet dhe montohet sipas skemes se specifikuar ne projekt.90x210cm. perzgjedhja e ngjyres behet nga organi mbikqyrs.</t>
  </si>
  <si>
    <t>Furnizim me të gjitha materialet e nevojshme dhe montimi i Dyerve Metalike Rezistente ndaj Zjarrit  me dy kanata, komplet me mekanizem dhe pajisje përkatëse kualitativ për hapje-mbyllje kualitative, folie e membrana izoluese, bulonat etj.Llogarimi ne cope te deres se montuar.  me dimenisione 200x215cm dera eshte dy krahesh. e cila permban ne vete xhamin i cili eshte rezistenc ndaj zjarit 90minuta</t>
  </si>
  <si>
    <t>Furnizimi me material dhe montimi I dyerve te brendeshme nga furniri I drurit, krahu I deres te jete lloj I drurit te forte dhe te lehtë. Shtukot te jene nga furniri I plote dhe I forte te paisura me gome perimetrike, brava dhe dorza te jene kualitative.  Dyert te jene te dekoruar me tone dhe ngjyre ne dy shtresa nga vet prodhuesit. Montohen ne mure 10cm, i tërë pozicioni punohet dhe montohet sipas skemes se specifikuar ne projekt.70x210cm. perzgjedhja e ngjyres behet nga organi mbikqyrs.</t>
  </si>
  <si>
    <t>Furnizimi, transporti dhe montimi I tavolines nga mediapani i plote ne sallen e kuvendit  me dimenzione 870x70 cm. tavolina ne 3 anet tjera duhet te jete e kufizuar me mediapan. Ngjyra dhe dizajni sipas investitorit. Llogaria ne cope.</t>
  </si>
  <si>
    <t>Furnizimi, transporti dhe montimi I tavolinave ne sallen e Kuvendit me dimenzione 240x70cm nga druri mediapan i plote. Tavolina dueht te kufizohet me dru mediapan ne 3 anet tjera te llogaritet te gjitha aksesoret percjelles per montimin e tavolines Ngjyra dhe dizajni sipas menagjerit. Llogaria ne cope.</t>
  </si>
  <si>
    <t>Te behet furznimi me material dhe montimi i bines nga konstruksion i drurit sipas nevojes ne teren bina do te kete dimensione 350 x 225 dhe lartesi 17 cm duhet te jete statike dhe mir e montuar . Llogaria per m2 te siperfaqes se bines Dizajni dhe ngjyra sipas menagjerit te kontrates</t>
  </si>
  <si>
    <t>Furnizimi dhe montimi i Banakut per recepcion Banaku përbëhet nga ballina 314 x 30 x 115 cm dhe suprina e madhe U forme 370 x 104 x 75 cm   dhe pjesa e brendshme te jete e parapar tavoline pune per 2 poste. Suprinat përbëhen prej materiali dru - melaminë me trashësi 2.5 cm. Veshje laminati me rezistencë të lartë kundër gërvishtjeve dhe njollave. Bordet anësore të suprinave të jenë të rrethuara me material plastik PVC.
Ngjyrat janë të ndryshme dhe përcaktimi i saktë i tyre do të bëhet nga menagjeri i kontrates</t>
  </si>
  <si>
    <t>Furnizimi dhe montimi i Banakut per recepcion Banaku përbëhet nga njeri krah 870x30x115 dhe krahu tjeter 190x30x115 dhe pjesa e brendshme te jete e parapar per mbeshtetje tavoline pune. Suprinat përbëhen prej materiali dru - melaminë me trashësi 2.5 cm. Veshje laminati me rezistencë të lartë kundër gërvishtjeve dhe njollave. Bordet anësore të suprinave të jenë të rrethuara me material plastik PVC.
Ngjyrat janë të ndryshme dhe përcaktimi i saktë i tyre do të bëhet nga menagjeri i kontrates</t>
  </si>
  <si>
    <t>Furnizimi me ulese  ( krevat)  2+2+1  (2  = 160 x 100x45) (1+1 100 x 100 x 45) Ulëset duhet të jenë të mbështjellura me tapacir tekstili të kualitetit të lartë, dhe që pastrohet lehtë. Ulësja dhe mbështetësja duhet te jene te ndërtuara me materiale te buta qe gjate përdorimit te marrin formën e trupit duke siguruar ne këtë mënyrë një ndenjeje te rehatshme kur përdoren për një kohe te gjate. Përmasat duhet te jene mbi kufirin minimal standart duke pasur parasysh kohen e gjate te përdorimit.
Mbështetësja e shpinës duhet te jete e pajisur me elemente qe sigurojnë një ndenje komforte dhe njëkohësisht janë pjese e integruar e dizajnit te vete ndenjëses,Mbështetëset e krahëve duhet te jene elegante dhe te sigurojnë një komfort gjate përdorimit.
Ulset do te jene me krahe anesore, te mbushur. Ngjyrat janë të ndryshme dhe përcaktimi i saktë i tyre do të bëhet nga menagjeri i kontrates.Paraprakishte mostra duhet te aprovohet nga mbikqyresi</t>
  </si>
  <si>
    <t>Furnizimi me ulese  ( krevat)  2+1 (2  = 130 x 80x45) (1+1 70 x 80 x 45) Ulëset duhet të jenë të mbështjellura me tapacir tekstili të kualitetit të lartë, dhe që pastrohet lehtë. Ulësja dhe mbështetësja duhet te jene te ndërtuara me materiale te buta qe gjate përdorimit te marrin formën e trupit duke siguruar ne këtë mënyrë një ndenjeje te rehatshme kur përdoren për një kohe te gjate. Përmasat duhet te jene mbi kufirin minimal standart duke pasur parasysh kohen e gjate te përdorimit.
Mbështetësja e shpinës duhet te jete e pajisur me elemente qe sigurojnë një ndenje komforte dhe njëkohësisht janë pjese e integruar e dizajnit te vete ndenjëses,Mbështetëset e krahëve duhet te jene elegante dhe te sigurojnë një komfort gjate përdorimit.
Ulset do te jene me krahe anesore, te mbushur. Ngjyrat janë të ndryshme dhe përcaktimi i saktë i tyre do të bëhet nga menagjeri i kontrates.Paraprakishte mostra duhet te aprovohet nga mbikqyresi</t>
  </si>
  <si>
    <t>Çmimi për njësi me TVSH (€)</t>
  </si>
  <si>
    <t>Shuma me TVSH (€)</t>
  </si>
  <si>
    <t xml:space="preserve">NR. 1 - GJITHSEJT: </t>
  </si>
  <si>
    <t xml:space="preserve">NR. 2 - GJITHSEJT: </t>
  </si>
  <si>
    <t xml:space="preserve">NR. 4 - GJITHSEJT: </t>
  </si>
  <si>
    <t xml:space="preserve">NR. 3 - GJITHSEJT: </t>
  </si>
  <si>
    <t>4</t>
  </si>
  <si>
    <t>4,1</t>
  </si>
  <si>
    <t>4,2</t>
  </si>
  <si>
    <t>4,3</t>
  </si>
  <si>
    <t>4,4</t>
  </si>
  <si>
    <t>4,5</t>
  </si>
  <si>
    <t>4,6</t>
  </si>
  <si>
    <t>4,7</t>
  </si>
  <si>
    <t>4,8</t>
  </si>
  <si>
    <t>4,9</t>
  </si>
  <si>
    <t>4,10</t>
  </si>
  <si>
    <t>4,11</t>
  </si>
  <si>
    <t>4,12</t>
  </si>
  <si>
    <t>5</t>
  </si>
  <si>
    <t>5,1</t>
  </si>
  <si>
    <t>5,2</t>
  </si>
  <si>
    <t>5,3</t>
  </si>
  <si>
    <t xml:space="preserve">NR. 5 - GJITHSEJT: </t>
  </si>
  <si>
    <t>6</t>
  </si>
  <si>
    <t>6,1</t>
  </si>
  <si>
    <t xml:space="preserve">NR. 6 - GJITHSEJT: </t>
  </si>
  <si>
    <t>7</t>
  </si>
  <si>
    <t>7,1</t>
  </si>
  <si>
    <t>7,2</t>
  </si>
  <si>
    <t>7,3</t>
  </si>
  <si>
    <t>7,4</t>
  </si>
  <si>
    <t>7,5</t>
  </si>
  <si>
    <t>7,6</t>
  </si>
  <si>
    <t>7,7</t>
  </si>
  <si>
    <t>7,8</t>
  </si>
  <si>
    <t>7,9</t>
  </si>
  <si>
    <t>7,10</t>
  </si>
  <si>
    <t xml:space="preserve">NR. 7 - GJITHSEJT: </t>
  </si>
  <si>
    <t>8</t>
  </si>
  <si>
    <t>8,1</t>
  </si>
  <si>
    <t>8,2</t>
  </si>
  <si>
    <t>8,3</t>
  </si>
  <si>
    <t>8,4</t>
  </si>
  <si>
    <t>8,5</t>
  </si>
  <si>
    <t>8,6</t>
  </si>
  <si>
    <t>8,7</t>
  </si>
  <si>
    <t>8,8</t>
  </si>
  <si>
    <t>8,9</t>
  </si>
  <si>
    <t xml:space="preserve">NR. 8 - GJITHSEJT: </t>
  </si>
  <si>
    <t>9</t>
  </si>
  <si>
    <t>9,1</t>
  </si>
  <si>
    <t>9,2</t>
  </si>
  <si>
    <t>9,3</t>
  </si>
  <si>
    <t>9,4</t>
  </si>
  <si>
    <t>9,5</t>
  </si>
  <si>
    <t>9,6</t>
  </si>
  <si>
    <t xml:space="preserve">NR. 9 - GJITHSEJT: </t>
  </si>
  <si>
    <t>10</t>
  </si>
  <si>
    <t xml:space="preserve">NR. 10 - GJITHSEJT: </t>
  </si>
  <si>
    <t>10,1</t>
  </si>
  <si>
    <t>10,2</t>
  </si>
  <si>
    <t>11</t>
  </si>
  <si>
    <t>11,1</t>
  </si>
  <si>
    <t>11,2</t>
  </si>
  <si>
    <t>11,3</t>
  </si>
  <si>
    <t>11,4</t>
  </si>
  <si>
    <t>11,5</t>
  </si>
  <si>
    <t>11,6</t>
  </si>
  <si>
    <t>11,7</t>
  </si>
  <si>
    <t xml:space="preserve">NR. 11 - GJITHSEJT: </t>
  </si>
  <si>
    <t>12</t>
  </si>
  <si>
    <t>12,1</t>
  </si>
  <si>
    <t>12,2</t>
  </si>
  <si>
    <t>12,3</t>
  </si>
  <si>
    <t>12,4</t>
  </si>
  <si>
    <t>12,5</t>
  </si>
  <si>
    <t>12,6</t>
  </si>
  <si>
    <t>12,7</t>
  </si>
  <si>
    <t>12,8</t>
  </si>
  <si>
    <t xml:space="preserve">NR. 12 - GJITHSEJT: </t>
  </si>
  <si>
    <t>13</t>
  </si>
  <si>
    <t>13,1</t>
  </si>
  <si>
    <t>13,2</t>
  </si>
  <si>
    <t>13,3</t>
  </si>
  <si>
    <t>13,4</t>
  </si>
  <si>
    <t>13,5</t>
  </si>
  <si>
    <t>13,6</t>
  </si>
  <si>
    <t>13,7</t>
  </si>
  <si>
    <t>13,8</t>
  </si>
  <si>
    <t xml:space="preserve">NR. 13 - GJITHSEJT: </t>
  </si>
  <si>
    <t>14</t>
  </si>
  <si>
    <t>14,1</t>
  </si>
  <si>
    <t>14,2</t>
  </si>
  <si>
    <t>14,3</t>
  </si>
  <si>
    <t xml:space="preserve">NR. 14 - GJITHSEJT: </t>
  </si>
  <si>
    <t>15</t>
  </si>
  <si>
    <t>15,1</t>
  </si>
  <si>
    <t>15,2</t>
  </si>
  <si>
    <t>16,1</t>
  </si>
  <si>
    <t>16,2</t>
  </si>
  <si>
    <t>16,3</t>
  </si>
  <si>
    <t>16,4</t>
  </si>
  <si>
    <t>16,5</t>
  </si>
  <si>
    <t>16,6</t>
  </si>
  <si>
    <t xml:space="preserve">NR. 16 - GJITHSEJT: </t>
  </si>
  <si>
    <t xml:space="preserve">NR. 15 - GJITHSEJT: </t>
  </si>
  <si>
    <t xml:space="preserve">NR. 17 - GJITHSEJT: </t>
  </si>
  <si>
    <t>17,1</t>
  </si>
  <si>
    <t>18</t>
  </si>
  <si>
    <t>18,1</t>
  </si>
  <si>
    <t>18,2</t>
  </si>
  <si>
    <t>18,3</t>
  </si>
  <si>
    <t>18,4</t>
  </si>
  <si>
    <t>18,5</t>
  </si>
  <si>
    <t>18,6</t>
  </si>
  <si>
    <t>18,7</t>
  </si>
  <si>
    <t xml:space="preserve">NR. 18 - GJITHSEJT: </t>
  </si>
  <si>
    <t>19,1</t>
  </si>
  <si>
    <t>19,2</t>
  </si>
  <si>
    <t>19,3</t>
  </si>
  <si>
    <t>19,4</t>
  </si>
  <si>
    <t>19,5</t>
  </si>
  <si>
    <t>19,6</t>
  </si>
  <si>
    <t>19,7</t>
  </si>
  <si>
    <t>19,8</t>
  </si>
  <si>
    <t xml:space="preserve">NR. 19 - GJITHSEJT: </t>
  </si>
  <si>
    <t>20</t>
  </si>
  <si>
    <t>20,1</t>
  </si>
  <si>
    <t xml:space="preserve">NR. 20 - GJITHSEJT: </t>
  </si>
  <si>
    <t>21</t>
  </si>
  <si>
    <t>21,1</t>
  </si>
  <si>
    <t>21,2</t>
  </si>
  <si>
    <t>21,3</t>
  </si>
  <si>
    <t>21,4</t>
  </si>
  <si>
    <t>21,5</t>
  </si>
  <si>
    <t>21,6</t>
  </si>
  <si>
    <t>21,7</t>
  </si>
  <si>
    <t xml:space="preserve">NR. 21 - GJITHSEJT: </t>
  </si>
  <si>
    <t>22</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</si>
  <si>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</si>
  <si>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</si>
  <si>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</si>
  <si>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</si>
  <si>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</si>
  <si>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</si>
  <si>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</si>
  <si>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</si>
  <si>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</si>
  <si>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</si>
  <si>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</si>
  <si>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</si>
  <si>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</si>
  <si>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</si>
  <si>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</si>
  <si>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</si>
  <si>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</si>
  <si>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</si>
  <si>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</si>
  <si>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</si>
  <si>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</si>
  <si>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</si>
  <si>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</si>
  <si>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</si>
  <si>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</si>
  <si>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23</t>
  </si>
  <si>
    <t>23,1</t>
  </si>
  <si>
    <t xml:space="preserve">NR. 22 - GJITHSEJT: </t>
  </si>
  <si>
    <t xml:space="preserve">NR. 23 - GJITHSEJT: </t>
  </si>
  <si>
    <t>(Në çmim të përfshihet edhe ngjitësi (llaqi) adekuat sipas specifikacionit të prodhuesit)</t>
  </si>
  <si>
    <t>PËRMBLEDHJE</t>
  </si>
  <si>
    <t>PUNËT E LLAMARINËS</t>
  </si>
  <si>
    <t>PËRPUNIMI FINAL I PLLAFONIT</t>
  </si>
  <si>
    <t>PËRPUNIMI FINAL I MUREVE NË BRENDI</t>
  </si>
  <si>
    <t>PUNËT METALIKE</t>
  </si>
  <si>
    <t>PUNËT MONTUESE</t>
  </si>
  <si>
    <t>NDARJET E ZYRAVE ME XHAMA</t>
  </si>
  <si>
    <t>PUNËT NDËRTIMORE</t>
  </si>
  <si>
    <t>PËRPUNIMI I DYSHEMEVE</t>
  </si>
  <si>
    <t>REKAPITULIMI TOTAL ME TVSH (€)</t>
  </si>
  <si>
    <t>Fabrikimi, sjellja dhe montimi i dritares,  nga  profilet e aluminit me nderprerje te ures termike (alumin termik) tip Alumil 11500 dhe mbushja me qelq katerstinor 4X16X6mm. sipas skemës, 225*225 cm. Sipas spec. teknik.</t>
  </si>
  <si>
    <t>Fabrikimi, sjellja dhe montimi i dritares,  nga  profilet e aluminit me nderprerje te ures termike (alumin termik) tip Alumil 11500 dhe mbushja me qelq katerstinor 4X16X6mm. sipas skemës, 200*327 cm. Sipas spec. teknik.</t>
  </si>
  <si>
    <t>Fabrikimi, sjellja dhe montimi i dritares,  nga  profilet e aluminit me nderprerje te ures termike (alumin termik) tip Alumil 11500 dhe mbushja me qelq katerstinor 4X16X6mm. sipas skemës, 160*327 cm. Sipas spec. teknik.</t>
  </si>
  <si>
    <t>Fabrikimi, sjellja dhe montimi i dritares,  nga  profilet e aluminit me nderprerje te ures termike (alumin termik) tip Alumil 11500 dhe mbushja me qelq katerstinor 4X16X6mm. sipas skemës, 200*225 cm. Sipas spec. teknik.</t>
  </si>
  <si>
    <t>Fabrikimi, sjellja dhe montimi i dritares,  nga  profilet e aluminit me nderprerje te ures termike (alumin termik) tip Alumil 11500 dhe mbushja me qelq katerstinor 4X16X6mm. sipas skemës, 160*225 cm. Sipas spec. teknik.</t>
  </si>
  <si>
    <t xml:space="preserve">Fabrikimi, sjellja dhe montimi i derës hyrëse-ballina  me korniz nga profilet e aluminit me dim 409x327 cm  dhe me mbushje nga xhami i lameluar 6mm+folie +6mm  dhe me madhesi te terësisë se dyerve levizese me dim 194x245 cm (dy dyrë levizese) nga xhami dim 4m+folie +6mm Dyert hapen jashte dhe jane te pajisura me doreze antipanik per dyer emergjence.  </t>
  </si>
  <si>
    <t>Fabrikimi, sjellja dhe montimi i derës hyrëse-ballina  me korniz nga profilet e aluminit me dim 590x327 cm  dhe me mbushje nga xhami i lameluar 6mm+folie +6mm  dhe me madhesi te terësisë se dyerve levizese rreshqitese me dim 200x245 cm (dy dyrë levizese) nga xhami dim 4m+folie +6mm . Te parashikohen dhe dy dyer qe hapet jashte me doreze antipanik per emergjence 105 x 245 cm.</t>
  </si>
  <si>
    <t>Furnizimi me material dhe montimi I deres se garazhes, per hapje dhe mbyllje te kete motorin perkates.konstrukconi te jete I aluminit. ti kete te gjitha parametrat perkates te nje dere.  me dimensione.350x270cm. perzgjedhja e ngjyres behet nga organi mbykqyrs.</t>
  </si>
  <si>
    <t>Furnizimi me material dhe montimi I dyerve me dy kanata, te brendeshme nga furniri I drurit, krahu I deres te jete lloj I drurit te forte dhe te lehtë. Shtukot te jene nga furniri I plote dhe I forte te paisura me gome perimetrike, brava dhe dorza antipanik te jene kualitative.  Dyert te jene te dekoruar me tone dhe ngjyre ne dy shtresa nga vet prodhuesit. Montohen ne mure 25cm, i tërë pozicioni punohet dhe montohet sipas skemes se specifikuar ne projekt.180x210cm. perzgjedhja e ngjyres behet nga organi mbikqyrs.</t>
  </si>
  <si>
    <t xml:space="preserve">Furnizimi me material dhe montimi i pjesës së fasadës se jashtem me panel alumini me dimensione sipas projektit, me trashësi 4 mm dhe certifikatë të atesteve se pllaka e tillë guxon të përpunohet dhe të përdoret për fasadë.  Montimi duhet të bëhet në kostruksion adekuat të aluminiumit ose çelikut të zinkuar. Ankerimi i "L" profileve duhet të bëhet me bulona adekuat dhe të certifikuar dhe tiplla duhet të jetë adekuate. Izolimi që duhet të përdoret është Lesh Guri ose styroporit  me trashësi 100 mm, dendësi 80 kg/m3 dhe tipi duhet të jetë "Knauf Insulation KR PVF" ose i ngjajshëm por me karakteristika të njëjta. Leshi i gurit duhet të vendoset në muri dhe mekanikisht fiksohet me PVC tiplla (6-8 tiplla për m2). Leshi i gurit është i 'kashiratën' me folie difuzive me ngjyrë të zeze. Poashtu duhet të punohen dhe montohen edhe detajet specifike të fasadës së ventiluar (pjesa e fillimit të fasadës, detajet rreth dritareve, detajet e atikës etj)  sipas specifikacioneve në detajet e projektit. ngjyra e pllakave behet nga mbykqyrsi.  Në qmim të përfshihet edhe pastrimi përfundimtar i pllakave dhe mbetjeve nga materiali. Pllaka duet te peshon ne konstrukcionin metalik. nuk lejohet qe konstrukcioni metalik te del jashte fasades. </t>
  </si>
  <si>
    <t>PAISJET SANITARE</t>
  </si>
  <si>
    <t>Furnizimi, transporti dhe montimi  i lavamanave së bashku me çeshme  me ujë të ftohtë dhe të nxehtë, me sifon dhe gypëzim të lakueshem, në çmim  të përfshihen mekanizmi për sapun të lëngët, mbajtëse e letrës si dhe tharëse për duar.</t>
  </si>
  <si>
    <t xml:space="preserve">Furnizimi, transporti dhe montimi  i lavamanave  për përsona me aftësi të kufizuar së bashku me çeshme  me ujë të ftohtë dhe të nxehtë, me sifon dhe gypëzim të lakueshem, në çmim  të përfshihen mekanizmi për sapun të lëngët, mbajtëse e letrës si dhe tharëse për duar. </t>
  </si>
  <si>
    <t xml:space="preserve">Furnizimi, transporti dhe montimi i guacave,komplet me fontana, gypëzimin dhe unazat lidhëse, në çmim  të përfshihen letër toalti, shporta për mbeturina si dhe brusha. </t>
  </si>
  <si>
    <t xml:space="preserve">Furnizimi, transporti dhe montimi  i guacave për përsona me aftësi të kufizuar,komplet me fontana, gypëzimin dhe unazat lidhese, në çmim  të përfshihen letër toalti, shporta për mbeturina si dhe brusha. </t>
  </si>
  <si>
    <t>Furnizimi, transporti dhe montimi  i pasqyreve.</t>
  </si>
  <si>
    <t>24</t>
  </si>
  <si>
    <t>24,1</t>
  </si>
  <si>
    <t xml:space="preserve">NR. 24 - GJITHSEJT: </t>
  </si>
  <si>
    <t>23,2</t>
  </si>
  <si>
    <t>23,3</t>
  </si>
  <si>
    <t>23,4</t>
  </si>
  <si>
    <t>23,5</t>
  </si>
  <si>
    <t>23,6</t>
  </si>
  <si>
    <t>Furnizimi, transporti dhe montimi  i pllake dushi</t>
  </si>
  <si>
    <t>16,7</t>
  </si>
  <si>
    <t>Furnizimi me material dhe montimi i strehes ne hyrjen nga ana lindore sipas specifikacionit ne projekt. Permasa 250 x 1045 cm me konstruksion metalik te xinkuar dhe veshje alumini.</t>
  </si>
  <si>
    <t>Furnizimi me material dhe mbjellja e  Drunjeve Dekorativ,tipi  Acer Palmatum
Drunjet duhet te sigurohen me nje gardh nga druri (listelat mbrojtese trekendeshe)                                                      
Perimetri  16 -18 cm , te jene fidanet ne vazo
Lartësia  350-400 cm Fidanet duhet të kenë                                                   
çertifikatë  fitosanitare dhe të kenë dëshmi për                                          
 prejardhje nga vendet e BE – së(certifikata e origjines).
Te sterpiken me Biosupstrat 20lit, te Plehrohet me NPK 3x15-1kg.</t>
  </si>
  <si>
    <t>Furnizimi me material dhe mbjellja e  Drunjeve Dekorativ,tipi  Acer Planatoides drummondi
Drunjet duhet te sigurohen me nje gardh nga druri (listelat mbrojtese trekendeshe)                                                      
Perimetri  16 -18 cm , te jene fidanet ne vazo
Lartësia  350-400 cm Fidanet duhet të kenë                                                   
çertifikatë  fitosanitare dhe të kenë dëshmi për                                          
 prejardhje nga vendet e BE – së(certifikata e origjines).
Te sterpiken me Biosupstrat 20lit, te Plehrohet me NPK 3x15-1kg.</t>
  </si>
  <si>
    <t>Furnizimi me material dhe mbjellja e  Drunjeve Dekorativ,tipi  Prunus serrulata
Drunjet duhet te sigurohen me nje gardh nga druri (listelat mbrojtese trekendeshe)                                                      
Perimetri  18 -20 cm , te jene fidanet ne vazo
Lartësia  350-400 cm Fidanet duhet të kenë                                                   
çertifikatë  fitosanitare dhe të kenë dëshmi për                                          
 prejardhje nga vendet e BE – së(certifikata e origjines).
Te sterpiken me Biosupstrat 20lit, te Plehrohet me NPK 3x15-1kg.</t>
  </si>
  <si>
    <t>Furnizimi me material dhe mbjellja e Shkurreve Dekorative,tipi  Cortaderia
Drunjet duhet te sigurohen me nje gardh nga druri (listelat mbrojtese trekendeshe)                                                      
Perimetri  18 -20 cm , te jene fidanet ne vazo
Fidanet duhet të kenë çertifikatë  fitosanitare dhe të kenë dëshmi për prejardhje nga vendet e BE – së(certifikata e origjines).
Te sterpiken me Biosupstrat 20lit, te Plehrohet me NPK 3x15-1kg.</t>
  </si>
  <si>
    <t>Furnizimi me material dhe mbjellja e Shkurreve Dekorative,tipi  Euonymus Alatus
Drunjet duhet te sigurohen me nje gardh nga druri (listelat mbrojtese trekendeshe)                                                      
Perimetri  18 -20 cm , te jene fidanet ne vazo
Fidanet duhet të kenë çertifikatë  fitosanitare dhe të kenë dëshmi për prejardhje nga vendet e BE – së(certifikata e origjines).
Te sterpiken me Biosupstrat 20lit, te Plehrohet me NPK 3x15-1kg.</t>
  </si>
  <si>
    <t>Furnizimi me material dhe mbjellja e Shkurreve Dekorative,tipi  Juniperus media old Gold
Drunjet duhet te sigurohen me nje gardh nga druri (listelat mbrojtese trekendeshe)                                                      
Perimetri  18 -20 cm , te jene fidanet ne vazo
Fidanet duhet të kenë çertifikatë  fitosanitare dhe të kenë dëshmi për prejardhje nga vendet e BE – së(certifikata e origjines).
Te sterpiken me Biosupstrat 20lit, te Plehrohet me NPK 3x15-1kg.</t>
  </si>
  <si>
    <t>Furnizimi me material dhe mbjellja e Shkurreve Dekorative,tipi  Photinia Frasaria red robin
Drunjet duhet te sigurohen me nje gardh nga druri (listelat mbrojtese trekendeshe)                                                      
Perimetri  18 -20 cm , te jene fidanet ne vazo
Fidanet duhet të kenë çertifikatë  fitosanitare dhe të kenë dëshmi për prejardhje nga vendet e BE – së(certifikata e origjines).
Te sterpiken me Biosupstrat 20lit, te Plehrohet me NPK 3x15-1kg.</t>
  </si>
  <si>
    <t>Furnizimi me material dhe mbjellja e Shkurreve Dekorative,tipi  Lavandula angustifolia
Drunjet duhet te sigurohen me nje gardh nga druri (listelat mbrojtese trekendeshe)                                                      
Perimetri  18 -20 cm , te jene fidanet ne vazo
Fidanet duhet të kenë çertifikatë  fitosanitare dhe të kenë dëshmi për prejardhje nga vendet e BE – së(certifikata e origjines).
Te sterpiken me Biosupstrat 20lit, te Plehrohet me NPK 3x15-1kg.</t>
  </si>
  <si>
    <t>18,8</t>
  </si>
  <si>
    <t>Fabrikimi, sjellja dhe montimi i dritares,  nga  profilet e aluminit me nderprerje te ures termike (alumin termik) tip Alumil 11500 dhe mbushja me qelq katerstinor 4X16X6mm. sipas skemës,150*60 cm. Sipas spec. teknik.</t>
  </si>
  <si>
    <t>Furnizimi, Shtrirja dhe  Ngjeshja e Shtresës se zhavorit,  nga guri i thyer i granuluar ne fraksion (0-32 mm) - nën Kubëzat e Betonit  në shtresë t=10 cm  duke e ngjeshur të njejtën strukturë derisa të arrihet moduli I ngjeshjes   Mv = 60MP. Materiali zhavorik  të prezentohet Inxhinierit Mbikqyrës për aprovim paraprak.Llogarimi ne m³ te zhavorit te vendosur.Moduli I deformimit mv 60mpa, duhet te verifikohet me testim nga institucioni i licencuar per kete lloj testi.</t>
  </si>
  <si>
    <t>Furnizimi, Shtrirja dhe  Ngjeshja e   Zhavorit  nga guri i Lumit  i granuluar ne fraksion 0-32 mm - mbi gypin e Drenazhes. Materiali zhavorik të prezentohet Inxhinierit Mbikqyrës për aprovim paraprak.Llogarimi ne m³ te zhavorit te vendosur.</t>
  </si>
  <si>
    <t>Furnizimi dhe punimi i tullave 20*25*25 per lehtesimin e pelhurave</t>
  </si>
  <si>
    <t>9,7</t>
  </si>
  <si>
    <t>9,8</t>
  </si>
  <si>
    <t>Furnizimi dhe montimi I shititit per dilatim prej gome per realizimin e papershkueshmerise nga uji ne vendet e dilatimit te konstruksionit. Llogaria ne m' te shiritit te realizuar</t>
  </si>
  <si>
    <t>Furnizimi dhe monstimi I waterstop 300 mm per realizimin e ndarjes konstruktive ne vendet e fugave sizmike te konstruksionit. Llogaria ne m' te shiritit te realizuar</t>
  </si>
  <si>
    <t>Furnizimi me te gjithe aksesoret percjels te reklames me dimensione L=6M DHE H=0.9M. Te kalkulohen edhe dy logot " logo e komunes se Shtimes edhe logo e Republikes se Kosoves ne kuader te keti dimensioni 6m *0.9m te kalkulohen edhe teksti sipas projektit. Logo  dhe teksti duhet te kete te kalkuluar edhe ndriqimin.</t>
  </si>
  <si>
    <t>Furnizimi, transporti dhe montimi I foltores se Kuvendit nga materilai i drurit mediapan furnir bungu me trashesi prej t=3 cm me dimenzione 120x60x50 cm. Dizajni dhe ngjyra sipas menagjerit te kontrates foltorja duhet te kete te montuar edhe logon e Komunes se Shtimes</t>
  </si>
  <si>
    <t xml:space="preserve">Furnizimi dhe vendosja e tampon zhavorit, sipas specifikacionit ne projekt (nga gurëthyesi)  fraksion 0-125mm nën themelin pllake me trashësi finale  H=0,20m' (të rrastuar) të ndryshueshme dhe ngjeshja e tij me cilinder (2 shtresa - Rrastimi bëhet pas secilës shtresë). </t>
  </si>
  <si>
    <t>3.10</t>
  </si>
  <si>
    <t>3.11</t>
  </si>
  <si>
    <t>3.12</t>
  </si>
  <si>
    <t>3.13</t>
  </si>
  <si>
    <t>3.14</t>
  </si>
  <si>
    <t>3.15</t>
  </si>
  <si>
    <t>3.16</t>
  </si>
  <si>
    <t>3.17</t>
  </si>
  <si>
    <t>3.18</t>
  </si>
  <si>
    <t>3.19</t>
  </si>
  <si>
    <t>3.20</t>
  </si>
  <si>
    <t>3.21</t>
  </si>
  <si>
    <t>3.22</t>
  </si>
  <si>
    <t>3.23</t>
  </si>
  <si>
    <t>3.24</t>
  </si>
  <si>
    <t>ml</t>
  </si>
  <si>
    <t xml:space="preserve">      ml</t>
  </si>
  <si>
    <t xml:space="preserve">Furnizimi me material dhe montimi i ashensoreve elektrik me dimensione të brendshme hapesir shfrytzushme B x L = 110/210 cm, me lartesi 220cm qe operojne nga kota -306cm deri në kotën +1122cm,  sipas specifikacionit në projekt, me shpejtesi 1.0m/s. te jete prodhim evropjan te kete atestet dhe certifikatat perkatse. </t>
  </si>
  <si>
    <r>
      <t xml:space="preserve">Furnizimi me material dhe montimi shkelëseve të shkallëve nga kuota -306cm' deri ne koten +1122cm' - sipas specifikacionit në projekt, Granit Natyral me trashësi     (3 cm shkelëset),  me dim. të caktuara. Ngjitja bëhet me ngjitës të klasit të parë - sipas EN. Ne kete cmime te llogaritet edhe coklla e cila vendoset ne murin perimetrik te shkalleve me lartesi H=10cm   </t>
    </r>
    <r>
      <rPr>
        <b/>
        <sz val="10"/>
        <rFont val="Times New Roman"/>
        <family val="1"/>
      </rPr>
      <t xml:space="preserve">1.Shkelëse 140x30x3cm -84cope                              </t>
    </r>
  </si>
  <si>
    <r>
      <t xml:space="preserve">Furnizimi me material dhe montimi i balloreve të shkallëve nga kota  -306cm' deri ne koten +1122cm'- sipas specifikacionit në projekt, Granit Natyral me trashësi     ( 1 cm balloret) me dim. të caktuara. Ngjitja bëhet me ngjitës të klasit të parë - sipas EN.                                                       </t>
    </r>
    <r>
      <rPr>
        <b/>
        <sz val="10"/>
        <rFont val="Times New Roman"/>
        <family val="1"/>
      </rPr>
      <t xml:space="preserve">1.Ballore 140x17x1cm-89copë </t>
    </r>
  </si>
  <si>
    <t xml:space="preserve">Furnizimi me material dhe montimi i pushimoreve të shkallëve  nga kota -306cm' deri ne koten +1122cm' - sipas specifikacionit në projekt, nga Graniti Natyral me trashësi 3 cm  me dim. të caktuara. Ngjitja bëhet me ngjitës të klasit të parë - sipas EN.Ne kete cmime te llogaritet edhe coklla e cila vendoset ne murin perimetrik te pushimores me lartesi H=10cm </t>
  </si>
  <si>
    <t>Furnizim me të gjitha materialet e nevojshme dhe montimi i Dyerve Metalike Rezistente ndaj Zjarrit  komplet me mekanizem dhe pajisje përkatëse kualitativ për hapje-mbyllje kualitative, folie e membrana izoluese, bulonat etj.Llogarimi ne cope te deres se montuar.  me dimenisione 100x215cm dera eshte dy krahesh. e cila permban ne vete xhamin i cili eshte rezistenc ndaj zjarrit 90minuta</t>
  </si>
  <si>
    <t xml:space="preserve">Te behet furnizimi me material dhe mveshja e gjith hapsires se mureve  ne sallen e  kuvendit duke perfshire edhe dizajnin ne pjesen e mureve rreth dritareve, dyerve dhe shtyallave nga druri me diapan t=2 cm, te llogariten llajsnet, kendet dhe aksesoret tjere sipas nevojes ne teren  llogaria per m2 te siperfaqes se salles Ngjyren dhe dizajnin e cakton menagjeri i kontrates </t>
  </si>
  <si>
    <t>Latimi dhe betonimi i pllakës së themelit me lartesi h=60cm  me beton te armuar C- 30 Mpa në pahitë  përkatëse sipas projektit. Dimensionet e themel pllakës sipas llogarisë statike. Sipërfaqja  e pahive te jete e lemuar .</t>
  </si>
  <si>
    <t>Sjellja e materialit dhe punimi i dyshemesë ne bodrum me "FERO - BETON", përfshirë pllakën e betonit t=80mm me armim çeliku rrjetë Q221,</t>
  </si>
  <si>
    <t>Furnizimi dhe montimi i parapetit te shkalleve qendrore nga metali i profileve mbajtese, shtangues, celiku te lyhet me ngjyre per metal, me lartesi 100cm me detalin sipas projektit.</t>
  </si>
  <si>
    <t>Furnizimi dhe montimi I griles metalike 40*300cm te ujembledhsit atmosferik ne kanalin e rampes, profilet duhet te kene veti mbajtese per automjete deri ne 7t dhe te saldohen e montohen sipas pozicioneve ne projekt.</t>
  </si>
  <si>
    <t>Furnizimi dhe montimi I gardhit te rampes se pjerret se bodrumit nga profilet metalike ne lartesi 60cm. Profilet metalike duhet te saldohen dhe ankerohen sipas pozicioneve te projektit te lyhet me ngjyre yndyrore per metal ne dy shtresa, ngjyrosja te behet me kompresor ne presion. te planifikohet edhe lamarina pergjat murit te rampes.</t>
  </si>
  <si>
    <t xml:space="preserve">Nr. </t>
  </si>
  <si>
    <t>F.V.</t>
  </si>
  <si>
    <t>Emertimi - Projekti I kondicionimit</t>
  </si>
  <si>
    <t xml:space="preserve">Njesia </t>
  </si>
  <si>
    <t xml:space="preserve">Sasia </t>
  </si>
  <si>
    <t xml:space="preserve">Cmimi </t>
  </si>
  <si>
    <t xml:space="preserve">Vlera </t>
  </si>
  <si>
    <t>Njesi kondicionimi e jashteme, Dimensioni (1,640x1,745x760)x1 mm, Ftohje / Ngrohje Kapaciteti termik 67.2/67.2kW, 3Ph 380~415V - Sistemi ODU1 -ARUM240LTE6</t>
  </si>
  <si>
    <t xml:space="preserve">Cope </t>
  </si>
  <si>
    <t>Njesi kondicionimi e jashteme, Dimensioni (930x1,745x760)x1 mm, Ftohje / Ngrohje Kapaciteti termik 50.4/50.4kW, 3Ph 380~415V - Sistemi ODU2 -ARUM120LTE6</t>
  </si>
  <si>
    <t>Njesi kondicionimi e jashteme, Dimensioni (1,240x1,745x760)x2mm, Ftohje / Ngrohje Kapaciteti termik 100.8/100.8kW, 3Ph 380~415V - Sistemi ODU4 -ARUM360LTE6</t>
  </si>
  <si>
    <t>Njesi kondicionimi e jashteme, Dimensioni (1,240x1,745x760)x1mm, Ftohje / Ngrohje Kapaciteti termik 56/56kW, 3Ph 380~415V - Sistemi ODU3 -ARUM200LTE6</t>
  </si>
  <si>
    <t xml:space="preserve">ARNU07GSJC4 Njesi e brendeshme kondicionimi Murale </t>
  </si>
  <si>
    <t xml:space="preserve">ARNU09GSJC4 Njesi e brendeshme kondicionimi Murale </t>
  </si>
  <si>
    <t xml:space="preserve">ARNU15GSJC4 Njesi e brendeshme kondicionimi Murale </t>
  </si>
  <si>
    <t xml:space="preserve">ARNU18GSKC4 Njesi e brendeshme kondicionimi Murale </t>
  </si>
  <si>
    <t xml:space="preserve">ARNU24GSKC4 Njesi e brendeshme kondicionimi Murale </t>
  </si>
  <si>
    <t xml:space="preserve">ARNU18GTQB4 Njesi e brendeshme kondicionimi Kasete 4 Drejtime </t>
  </si>
  <si>
    <t>ARNU76GB8A4 Njesi e brendeshme kondicionimi kanalore Presion I larte</t>
  </si>
  <si>
    <t>ARNU18GM1A4 Njesi e brendeshme kondicionimi kanalore Presion I mesem</t>
  </si>
  <si>
    <t xml:space="preserve">ARNU24GTBB4  Njesi e brendeshme kondicionimiKasete 4 Drejtime </t>
  </si>
  <si>
    <t xml:space="preserve">ARNU28GTBB4  Njesi e brendeshme kondicionimiKasete 4 Drejtime </t>
  </si>
  <si>
    <t>Gaz Frigogjen R410A</t>
  </si>
  <si>
    <t>Degezues Y Model</t>
  </si>
  <si>
    <t>ARBLN01621</t>
  </si>
  <si>
    <t>ARBLN03321</t>
  </si>
  <si>
    <t>ARBLN07121</t>
  </si>
  <si>
    <t>ARBLN14521</t>
  </si>
  <si>
    <t>ARCNN21</t>
  </si>
  <si>
    <t xml:space="preserve">Grile kasete me 4 drejtime </t>
  </si>
  <si>
    <t xml:space="preserve">Termostat komandimi </t>
  </si>
  <si>
    <t xml:space="preserve">Komande qendrore </t>
  </si>
  <si>
    <t>6.35 x termoizolim 13mm</t>
  </si>
  <si>
    <t>9.52 x termoizolim 13mm</t>
  </si>
  <si>
    <t>12.7 x termoizolim 13mm</t>
  </si>
  <si>
    <t>15.88 x termoizolim 19mm</t>
  </si>
  <si>
    <t>19.05 x termoizolim 19mm</t>
  </si>
  <si>
    <t>22.2 x termoizolim 19mm</t>
  </si>
  <si>
    <t>25.4 x termoizolim 19mm</t>
  </si>
  <si>
    <t>28.58 x termoizolim 25mm</t>
  </si>
  <si>
    <t>34.9 x termoizolim 25mm</t>
  </si>
  <si>
    <t>41.3 x termoizolim 25mm</t>
  </si>
  <si>
    <t xml:space="preserve">Kabell komandimi </t>
  </si>
  <si>
    <t>Tubacion Kondense D32 + Rekorderi</t>
  </si>
  <si>
    <t>Tubacion Kondense D50 + Rekorderi</t>
  </si>
  <si>
    <t>Tubacion Kondense D75 + Rekorderi</t>
  </si>
  <si>
    <t xml:space="preserve">Aksesore montimi </t>
  </si>
  <si>
    <t>Kompl</t>
  </si>
  <si>
    <t xml:space="preserve">Kanale ajri poluretani me spesor 20mm me veshje alumin 80mikron ne te 2 krahet </t>
  </si>
  <si>
    <t xml:space="preserve">Grila ajri 250x100 mm Lineare </t>
  </si>
  <si>
    <t xml:space="preserve">Grila ajri 200x100 mm Lineare </t>
  </si>
  <si>
    <t xml:space="preserve">Grila ajri 800x300  mm Lineare </t>
  </si>
  <si>
    <t xml:space="preserve">Grila ajri 1200x100  mm Lineare </t>
  </si>
  <si>
    <t xml:space="preserve">Grila ajri 1000x100  mm Lineare </t>
  </si>
  <si>
    <t>Grila shiu 400x300mm</t>
  </si>
  <si>
    <t>Grila shiu 200x250mm</t>
  </si>
  <si>
    <t>kompl</t>
  </si>
  <si>
    <t>Rekuperator ajri 1000mch , Presion 100Pa + Rezistence elektrike 8kW I kompletuar me panelin komandues LZ-H100GBA5.ENWSLEU</t>
  </si>
  <si>
    <t>Rekuperator ajri 500mch , Presion 150Pa + Rezistence elektrike 4kW , I kompletuar me panelin komandues LZ-H050GBA5.ENWSLEU</t>
  </si>
  <si>
    <t xml:space="preserve">1.Vlera totale me tvsh </t>
  </si>
  <si>
    <t>Emertimi - Preventivi I punimeve hidrosanitare</t>
  </si>
  <si>
    <t>Furnizimi me uje</t>
  </si>
  <si>
    <t>Pompe  efurnizimit me uje Q= 1.1l/s , H-=40m</t>
  </si>
  <si>
    <t xml:space="preserve">Rezervuar xingato 5000Lit </t>
  </si>
  <si>
    <t xml:space="preserve">Zbutes uji Q=5mch + Kompletin e filtrave me kartuce  dhe kitin e komandimit </t>
  </si>
  <si>
    <t>Filter me rrjete 1.1/2"</t>
  </si>
  <si>
    <t>Mates uji 1.1/2"</t>
  </si>
  <si>
    <t>Saracineske nderprerese 1.1/2"</t>
  </si>
  <si>
    <t>Kundravalvol 1.1/2"</t>
  </si>
  <si>
    <t>Saracineske nderprerese 1"</t>
  </si>
  <si>
    <t>Galexhant 1.1/2"</t>
  </si>
  <si>
    <t>Tub PEHD PN16 - D40 + Rekorderi</t>
  </si>
  <si>
    <t>Tub PPR D50 + Rekorderi</t>
  </si>
  <si>
    <t>Tub PPR D40 + Rekorderi</t>
  </si>
  <si>
    <t>Tub PPR D32 + Rekorderi</t>
  </si>
  <si>
    <t>Tub PPR D25 + Rekorderi</t>
  </si>
  <si>
    <t>Tub PPR D20 + Rekorderi</t>
  </si>
  <si>
    <t>Saracineske PPR D25</t>
  </si>
  <si>
    <t>Saracineske PPR D20</t>
  </si>
  <si>
    <t>Grup lavamani  + Sifon + Pilete</t>
  </si>
  <si>
    <t xml:space="preserve">Grup lavapjate + Sifon + Pilete </t>
  </si>
  <si>
    <t xml:space="preserve">Grup dushi + sifon </t>
  </si>
  <si>
    <t>Germim mbushje dheu</t>
  </si>
  <si>
    <t>Pusete kontrolli e kompletuar me saracinekse nderprerese 1.1/2"</t>
  </si>
  <si>
    <t xml:space="preserve">Filter mishelatori </t>
  </si>
  <si>
    <t xml:space="preserve">2.Vlera totale me tvsh </t>
  </si>
  <si>
    <t xml:space="preserve">Impjanti I shkarkimeve </t>
  </si>
  <si>
    <t xml:space="preserve">Konstruksion WC + Pulsant </t>
  </si>
  <si>
    <t>Tubacion PP me gota + Rekorderi D50</t>
  </si>
  <si>
    <t>Tubacion PP me gota + Rekorderi D75</t>
  </si>
  <si>
    <t>Tubacion PP me gota + Rekorderi D110</t>
  </si>
  <si>
    <t>Tubacion PP me gota + Rekorderi D125</t>
  </si>
  <si>
    <t>Tubacion PP me gota + Rekorderi D160</t>
  </si>
  <si>
    <t xml:space="preserve">Tubacion Drenazhimi D160 I korruguar </t>
  </si>
  <si>
    <t>Tubacion Korrugato SN8 D200</t>
  </si>
  <si>
    <t>Tubacion Korrugato SN8 D250</t>
  </si>
  <si>
    <t>Tub PEHD DN75 PN10</t>
  </si>
  <si>
    <t>Pilete dyshemeje D50</t>
  </si>
  <si>
    <t>Pilete tarrace HL64.1H/1</t>
  </si>
  <si>
    <t xml:space="preserve">Pilete dyshemeje  D75 </t>
  </si>
  <si>
    <t>Pilete me ngrohje D50</t>
  </si>
  <si>
    <t>Pusete 60x60-Kapak gize C250 - KUSH</t>
  </si>
  <si>
    <t>Pusete 60x60-Kapak gize C250 - KUZ</t>
  </si>
  <si>
    <t xml:space="preserve">Grup pompash drenazhi te kompletuar me saracineska e galexhant  Q=3l/s, H=8m </t>
  </si>
  <si>
    <t>Pusete 120x120-Kapak Gize C250 - KUSH</t>
  </si>
  <si>
    <t>Ventilator aksial Tualeti</t>
  </si>
  <si>
    <t xml:space="preserve">3.Vlera totale me tvsh </t>
  </si>
  <si>
    <t>Emertimi - Preventivi I te mbrojtjes nga zjarri</t>
  </si>
  <si>
    <t xml:space="preserve">Impjanti I mbrojtjes nga zjarri </t>
  </si>
  <si>
    <t xml:space="preserve">Pompe zjarrfikese Elektrike + Elektrike Q=15mch, H=47m </t>
  </si>
  <si>
    <t>Saracineske Nderprerese 3"</t>
  </si>
  <si>
    <t>Fliter 3"</t>
  </si>
  <si>
    <t>Xhinto antivibruese 3"</t>
  </si>
  <si>
    <t>Tub Celiku me prese  D42x1.5 mm</t>
  </si>
  <si>
    <t>Tub Celiku me prese  D54x1.5 mm</t>
  </si>
  <si>
    <t>Tub Celiku me prese  D76x2 mm</t>
  </si>
  <si>
    <t>Tub Celiku me prese  D88.9x2 mm</t>
  </si>
  <si>
    <t>Tub PEHD DN75 PN16</t>
  </si>
  <si>
    <t xml:space="preserve">Hidrant DN45 I kompletuar me kasete dhe saracineske + zorre dhe hedhesin e ujit </t>
  </si>
  <si>
    <t xml:space="preserve">Hidcrant I jashtem DN65 </t>
  </si>
  <si>
    <t>Saracineske Gate Valve  DN65</t>
  </si>
  <si>
    <t>Puset 60x60x H=1.5m</t>
  </si>
  <si>
    <t>Fikese te levishme zjarri me pluhur 6kG Klasa ABC</t>
  </si>
  <si>
    <t>Fikese te levishme zjarri me CO2 5kG Klasa E</t>
  </si>
  <si>
    <t xml:space="preserve">Veshje termoizoluese </t>
  </si>
  <si>
    <t xml:space="preserve">4.Vlera totale me tvsh </t>
  </si>
  <si>
    <t xml:space="preserve">Vlera totale me tvsh </t>
  </si>
  <si>
    <t>Emertimi - Preventivi I punimeve te kanalizimeve</t>
  </si>
  <si>
    <t xml:space="preserve">PROJEKTI:  “KOMUNA SHTIME” 
                 </t>
  </si>
  <si>
    <t xml:space="preserve">VENDNDODHJA: SHTIME KOSOVE
Porosites:  “KOMUNA SHTIME” </t>
  </si>
  <si>
    <t>Nr.</t>
  </si>
  <si>
    <t xml:space="preserve">EMERTIMI </t>
  </si>
  <si>
    <t xml:space="preserve">SPECIFIKIMI </t>
  </si>
  <si>
    <t xml:space="preserve">NJESIA </t>
  </si>
  <si>
    <t xml:space="preserve">SASIA </t>
  </si>
  <si>
    <t>ÇMIMI</t>
  </si>
  <si>
    <t xml:space="preserve">VLEFTA </t>
  </si>
  <si>
    <t xml:space="preserve">Rrjeti elektrik i furnizimit me energji elektrike, </t>
  </si>
  <si>
    <t>F.V  Gjenerator elektrik diesel 110KVA GEMAP Bashke me panel Automatik te perfshire</t>
  </si>
  <si>
    <t>F.V. UPS 40KVA, Hyrje 3F, Dalje 3F In- 3P+N,  OUT- 3P+N , 20min Autonomi</t>
  </si>
  <si>
    <t>F.V. Çeles Komutatore 1-0-2 Gjeneratori, I motorrizuar</t>
  </si>
  <si>
    <r>
      <t>3P+N  In=4*250A /seria SD1 Mot.</t>
    </r>
    <r>
      <rPr>
        <sz val="12"/>
        <color indexed="53"/>
        <rFont val="Arial"/>
        <family val="2"/>
      </rPr>
      <t xml:space="preserve"> </t>
    </r>
  </si>
  <si>
    <t xml:space="preserve">cope </t>
  </si>
  <si>
    <t>F.V. Çeles Komutatore 1-0-2 UPS, manual</t>
  </si>
  <si>
    <t xml:space="preserve">3P+N  In=4*80A /seria </t>
  </si>
  <si>
    <r>
      <t>F.V. Shtrim i shiritave te tokezimit Cu 50mm</t>
    </r>
    <r>
      <rPr>
        <sz val="14"/>
        <rFont val="Calibri"/>
        <family val="2"/>
      </rPr>
      <t>²</t>
    </r>
  </si>
  <si>
    <t>F.V. Aksesore tokezimi</t>
  </si>
  <si>
    <t>F.V. Elektrode tokezimi "+"St/Zn 50x50x1500 mm</t>
  </si>
  <si>
    <t xml:space="preserve">F.V Kabllo  T.U , 0.6 / 1kV - 240mm² ,Izolacion PVC </t>
  </si>
  <si>
    <t>Tip AL, S=1x240mm²</t>
  </si>
  <si>
    <t>F.V Kanaline metalike tip e birezuar 250</t>
  </si>
  <si>
    <t xml:space="preserve">S = 250 x 75 mm </t>
  </si>
  <si>
    <t>F.V Aksesore per kanaline 250</t>
  </si>
  <si>
    <t xml:space="preserve">F.V Konstruksione metalike </t>
  </si>
  <si>
    <t>komp.</t>
  </si>
  <si>
    <t>F.V. Panel elektrik (Q0) per montim jashte murit, me aksesore</t>
  </si>
  <si>
    <t xml:space="preserve">400 module I kompletuar me dere xhami e aksesore </t>
  </si>
  <si>
    <t>F.V. Panel elektrik (Q1-Q3) per montim jashte murit, me aksesore</t>
  </si>
  <si>
    <t>144module I kompletuar me dere xhami e aksesore</t>
  </si>
  <si>
    <t>F.V. Panel elektrik (Q4,)per montim jashte murit, me aksesore IP65</t>
  </si>
  <si>
    <t>72module I kompletuar me dere xhami e aksesore</t>
  </si>
  <si>
    <t>F.V. Shkarkues Mbitensioni, per tokezim TT,TC,TNS</t>
  </si>
  <si>
    <t xml:space="preserve">Imax=63/40kA/pol </t>
  </si>
  <si>
    <t>F.V. Mates Elektronik per matje.</t>
  </si>
  <si>
    <t xml:space="preserve">Mates Elektronik  </t>
  </si>
  <si>
    <t xml:space="preserve">F.V. Çeles automat termo - magnetik </t>
  </si>
  <si>
    <t xml:space="preserve">3P+N  In=4*400 A /seria </t>
  </si>
  <si>
    <t xml:space="preserve">3P+N  In=4*160 A /seria </t>
  </si>
  <si>
    <t xml:space="preserve">3P+N  In=4*80 A /seria </t>
  </si>
  <si>
    <t xml:space="preserve">3P+N  In=4*63 A /seria  / Id=0.1A  </t>
  </si>
  <si>
    <t>F.V. Çeles automat termo - magnetik  + diferencial</t>
  </si>
  <si>
    <t xml:space="preserve">3P+N In=4* 50 A + / Id=0.03A  </t>
  </si>
  <si>
    <t xml:space="preserve">3P+N In=4*40 A /seria C  / Id=0.03A   </t>
  </si>
  <si>
    <t xml:space="preserve">3P+N In=4*32 A /seria C  / Id=0.03A   </t>
  </si>
  <si>
    <t xml:space="preserve">3P+N In=4*20A /seria C / Id=0.03A  </t>
  </si>
  <si>
    <t>F.V. Çeles automat termo- magnetik + diferencial</t>
  </si>
  <si>
    <t xml:space="preserve">3P+N In=4*16A / Id=0.03A  </t>
  </si>
  <si>
    <t xml:space="preserve">F.V. Çeles Rele Paso-Paso </t>
  </si>
  <si>
    <t>1P+N In=2*16A</t>
  </si>
  <si>
    <t>F.V. Çeles automat termo - magnetik + diferencial</t>
  </si>
  <si>
    <t xml:space="preserve">In =1 * 20 A , 1 mod P+N </t>
  </si>
  <si>
    <t xml:space="preserve">In =1 * 16 A , 1 mod P+N </t>
  </si>
  <si>
    <t xml:space="preserve">In =1 * 10 A , 1 mod P+N </t>
  </si>
  <si>
    <t>F.V. Llampe sinjalizimi bashke me sigurese 3.15A</t>
  </si>
  <si>
    <r>
      <t xml:space="preserve">Un = 380 V , 1 mod </t>
    </r>
    <r>
      <rPr>
        <sz val="12"/>
        <rFont val="Calibri"/>
        <family val="2"/>
      </rPr>
      <t xml:space="preserve"> </t>
    </r>
  </si>
  <si>
    <t xml:space="preserve">F.V. Kabllo  T.U , 0.6 / 1 kV  ,Izolacion PVC </t>
  </si>
  <si>
    <t xml:space="preserve">Tip FG16OM16,  3G1.5 mm² </t>
  </si>
  <si>
    <t xml:space="preserve">Tip FG16OM16,  3G2.5 mm² </t>
  </si>
  <si>
    <t xml:space="preserve">Tip FG16OM16,  3G4 mm² </t>
  </si>
  <si>
    <t>Tip FG16OM16,  3G6 mm²</t>
  </si>
  <si>
    <t xml:space="preserve">Tip FG16OM16,  5G1.5 mm² </t>
  </si>
  <si>
    <t xml:space="preserve">Tip FG16OM16,  5G4.0 mm² </t>
  </si>
  <si>
    <t xml:space="preserve">Tip FG16OM16,  5G6.0 mm² </t>
  </si>
  <si>
    <t xml:space="preserve">Tip FG16OM16,  5G10 mm² </t>
  </si>
  <si>
    <t xml:space="preserve">Tip FG16OM16,  5G16 mm² </t>
  </si>
  <si>
    <t xml:space="preserve">Tip FG16OM16,  5G25 mm² </t>
  </si>
  <si>
    <t>Tip FG16OM16,  3x70+1x35mm².</t>
  </si>
  <si>
    <t>Tip FG16OM16,  3x95+1x50mm².</t>
  </si>
  <si>
    <t xml:space="preserve">F.V. Percjelles  T.U , 0.6 / 1 kV  ,Izolacion PVC </t>
  </si>
  <si>
    <t>Tip FG17,  1x50mm². PE</t>
  </si>
  <si>
    <t>F.V. Tub fleksibel korrugat PVC seria I rende</t>
  </si>
  <si>
    <t xml:space="preserve">S = Ø 20 mm² </t>
  </si>
  <si>
    <t xml:space="preserve">S = Ø 25 mm² </t>
  </si>
  <si>
    <t xml:space="preserve">S = Ø 32 mm² </t>
  </si>
  <si>
    <t xml:space="preserve">S = Ø 60 mm² </t>
  </si>
  <si>
    <r>
      <t>S = Ø 90 mm</t>
    </r>
    <r>
      <rPr>
        <sz val="12"/>
        <rFont val="Calibri"/>
        <family val="2"/>
      </rPr>
      <t xml:space="preserve">² </t>
    </r>
  </si>
  <si>
    <t>F.V. Pusete PVC per instalime te jashme nen toke</t>
  </si>
  <si>
    <t xml:space="preserve">40x40cm me kapak te forte </t>
  </si>
  <si>
    <t>F.V. Pusete betoni per instalime te jashme nen toke</t>
  </si>
  <si>
    <t>80x80cm me kapak gize</t>
  </si>
  <si>
    <t>F.V Aspiratore per WC 100m³ 230V me timer</t>
  </si>
  <si>
    <t>F.V.Sistem komandimi me rele muzgu per ndricim zonash te vecanta, ura etj.</t>
  </si>
  <si>
    <t xml:space="preserve">F.V. IR Sensor Ndricimi 360⁰ 230V IP54 </t>
  </si>
  <si>
    <t xml:space="preserve">Sensor IR 360⁰ 230V IP54 </t>
  </si>
  <si>
    <t xml:space="preserve">F.V Tubo PVC  " rixhid "( me pajisje) </t>
  </si>
  <si>
    <t>S = Ø 20 mm , tip i  rende</t>
  </si>
  <si>
    <t>S = Ø 25 mm , tip i  rende</t>
  </si>
  <si>
    <t>F.V Priza shuko universale 16 A Biticino</t>
  </si>
  <si>
    <t>F.V Priza shuko universale 16 A "Te kuqe" Biticino</t>
  </si>
  <si>
    <t>F.V Priza bivalente 220V 10A 2P Biticino</t>
  </si>
  <si>
    <t>F.V Çeles 1 polar 220V 10A Biticino</t>
  </si>
  <si>
    <t>F.V Çeles pulsant 1 polar 220V 10A Biticino</t>
  </si>
  <si>
    <t>F.V Çeles Deviate 1 polar 220V 10A Biticino</t>
  </si>
  <si>
    <t>F.V kuti suport pllaket 3 modular Gipsi Biticino</t>
  </si>
  <si>
    <t>F.V kuti suport pllaket 4 modular Gipsi Biticino</t>
  </si>
  <si>
    <t>F.V Tape 1mod Per Mbulese Hapesire Ne Kuti Biticino</t>
  </si>
  <si>
    <t>F.V Torrete 24mod per instalim ne toke me kapak dhe aksesore</t>
  </si>
  <si>
    <t>F.V. Karikues mjetesh AC 2*22kW bashke me aksesoret e nevojshem per instalim, me mates dhe sistem pagesash te perfshire</t>
  </si>
  <si>
    <t>F.V percjellesa CU te izoluar me gome, per ndricim ne tubot e vendosur me pare, seksion 1.5 mm². ICEL</t>
  </si>
  <si>
    <t>F.V percjellesa CU te izoluar me gome, per ndricim ne tubot e vendosur me pare, seksion 2.5 mm². ICEL</t>
  </si>
  <si>
    <t>F.V percjellesa CU te izoluar me gome, per ndricim ne tubot e vendosur me pare, seksion 4.0 mm². ICEL</t>
  </si>
  <si>
    <t>F.V percjellesa CU te izoluar me gome, per ndricim ne tubot e vendosur me pare, seksion 6.0 mm². ICEL</t>
  </si>
  <si>
    <t xml:space="preserve">F.V Priza me tokezim hermetike </t>
  </si>
  <si>
    <t>3P+N+t 16A JM</t>
  </si>
  <si>
    <t>3P+N+t 32A JM</t>
  </si>
  <si>
    <t xml:space="preserve">F.V Tub fleksibel PVC, antideflagrant </t>
  </si>
  <si>
    <t>F.V Kuti shperndarese PVC</t>
  </si>
  <si>
    <t>PT 8,montim jm</t>
  </si>
  <si>
    <t>F.V Kuti shperndarese me kapak plastike  PT7</t>
  </si>
  <si>
    <t>F.V Kuti shperndarese  JM me kapak plastike  C5</t>
  </si>
  <si>
    <t>F.V Vida, Upa aksesore etj</t>
  </si>
  <si>
    <t>set</t>
  </si>
  <si>
    <t xml:space="preserve">Germim dheu me krah e transport me k dore 10 m, kategoria III </t>
  </si>
  <si>
    <t>Hedhje,rrafshim,mbushje dheu me krah, kategoria IV</t>
  </si>
  <si>
    <t>SHUMA 1</t>
  </si>
  <si>
    <t xml:space="preserve">Linja Telefonike,Audio,  Data, CCTV dhe CAV </t>
  </si>
  <si>
    <t xml:space="preserve">F.V Kabell telefonie </t>
  </si>
  <si>
    <t xml:space="preserve"> FTP Cat-6  </t>
  </si>
  <si>
    <t xml:space="preserve">F.V Priza telefonie </t>
  </si>
  <si>
    <t xml:space="preserve">RJ-45, </t>
  </si>
  <si>
    <t>F.V kuti suport pllaket 3 modular</t>
  </si>
  <si>
    <t xml:space="preserve">3 modular  , brenda murit </t>
  </si>
  <si>
    <t xml:space="preserve">F.V Tub fleksibel PVC,antideflagrant  </t>
  </si>
  <si>
    <t>S = Ø 20 mm, tip i  rende</t>
  </si>
  <si>
    <t xml:space="preserve">F.V Gyp telefonik </t>
  </si>
  <si>
    <t>F.V Central telefonik me interkomunikim</t>
  </si>
  <si>
    <t>4in &amp; 64 out</t>
  </si>
  <si>
    <t>F.V Switch me 16 porta RJ-45 1000/100/10 Mbit</t>
  </si>
  <si>
    <t>F.V Kabell TV-SAT</t>
  </si>
  <si>
    <t>TV-SAT</t>
  </si>
  <si>
    <t xml:space="preserve">F.V. Kabëll,Internet </t>
  </si>
  <si>
    <t>UTP Cat 6  4x2x24AWG</t>
  </si>
  <si>
    <t>F.V. Prize Interneti</t>
  </si>
  <si>
    <t>F.V Switch me 8 porta RJ-45 1000/100/10 Mbit</t>
  </si>
  <si>
    <t>F.V Switch me 5 porta RJ-45 1000/100/10 Mbit</t>
  </si>
  <si>
    <t>F.V. Patch corda  me  L=2.5 m</t>
  </si>
  <si>
    <t xml:space="preserve">UTP-cat-6 me dy koka konektoriale, </t>
  </si>
  <si>
    <t xml:space="preserve">F.V. Patch panel  </t>
  </si>
  <si>
    <t>me 24 porta, RJ-45</t>
  </si>
  <si>
    <t xml:space="preserve">F.V. Switch me 24 porta RJ-45  </t>
  </si>
  <si>
    <t xml:space="preserve">1000/100/10 Gbit </t>
  </si>
  <si>
    <t>F.V Set 8 shuko per rack</t>
  </si>
  <si>
    <t xml:space="preserve"> TCK14050</t>
  </si>
  <si>
    <t>F.V Drejtues kabllosh</t>
  </si>
  <si>
    <t>TCK14022</t>
  </si>
  <si>
    <t xml:space="preserve">F.V. Tub fleksibel PVC,antideflagrant  </t>
  </si>
  <si>
    <t xml:space="preserve">S = Ø 25 mm, tip i  rende </t>
  </si>
  <si>
    <t>F.V. Kuti shperndarese PVC</t>
  </si>
  <si>
    <t xml:space="preserve">PT 7,montim bm </t>
  </si>
  <si>
    <t xml:space="preserve">F.V.Modul Wi-Fi perserites </t>
  </si>
  <si>
    <t>F.V. RAC 42U 1200mm I kompletuar me aksesore dhe dere</t>
  </si>
  <si>
    <t xml:space="preserve">F.V Kabell elektrik i kamerave, </t>
  </si>
  <si>
    <t>F.V Tub fleksibel PVC,djegje pa flake dhe emetim gazi,</t>
  </si>
  <si>
    <t xml:space="preserve"> Tip I rende   Ø 20 mm   </t>
  </si>
  <si>
    <t xml:space="preserve">F.V NVR 36CH CCTV, FHD, HPower Supply 12VDC/10 Ah pajisur me Monitor, Tastiere, </t>
  </si>
  <si>
    <t>NVR 36 Channel; HDD 8TB;</t>
  </si>
  <si>
    <t>F.V Kamera te jashtme 6MPFHD, IP + suport fiksues</t>
  </si>
  <si>
    <t xml:space="preserve">IP67  </t>
  </si>
  <si>
    <t>F.V Kamera te brendeshme DOME 6MPFHD, IP + suport fiksues</t>
  </si>
  <si>
    <t>F.V Kamera te brendeshme FISHEYE 6MPFHD, IP + suport fiksues</t>
  </si>
  <si>
    <t>F.V Material I imet</t>
  </si>
  <si>
    <t>F.V Dedektor tymi &amp; nxehtesie te adresuar</t>
  </si>
  <si>
    <t xml:space="preserve">optik -jonik - termik  OH 320 C </t>
  </si>
  <si>
    <t>F.V Sirena lajmeruese te brendshme</t>
  </si>
  <si>
    <t>F.V Sirena lajmeruese te jashtme</t>
  </si>
  <si>
    <t xml:space="preserve">F.V Pulsant alarm zjarri me thyerje xhami, </t>
  </si>
  <si>
    <t>Type 1469, IP-65</t>
  </si>
  <si>
    <t>F.V Flash light alarmi</t>
  </si>
  <si>
    <t>F.V. Kabull sistemi alarmi 2 fije</t>
  </si>
  <si>
    <t>F.V. Central Anti Zjarri me aksesore</t>
  </si>
  <si>
    <t>F.V. Bateri</t>
  </si>
  <si>
    <t xml:space="preserve">F.V Tubo PVC 20mm " rixhid "( me pajisje) </t>
  </si>
  <si>
    <t>F.V Modul aktivizimi te ndricimit emergjen dhe evakuimit ne rast zjarri</t>
  </si>
  <si>
    <t>F.V Ndricues evakuimi EXIWAY LED 1x11w,IP40 Me bateri min 3H autonomi</t>
  </si>
  <si>
    <t>F.V Ndricues emergjence LED max 4w,IP40 me bateri min  270lm 3H autonomi</t>
  </si>
  <si>
    <t xml:space="preserve">F.V. Modul Server Access Control 4-999 Users 125kHz </t>
  </si>
  <si>
    <t xml:space="preserve">F.V. Ushqyes sistemi Access Control 125kHz </t>
  </si>
  <si>
    <t>F.V. Modul reader Access Control 4-999 Users 125kHz me aksesore</t>
  </si>
  <si>
    <t>F.V. Modul Access Control 4-999 Users 125kHz brave pasante e aksesore</t>
  </si>
  <si>
    <t>F.V. Karta Mangnetike Access Control 125kHz</t>
  </si>
  <si>
    <r>
      <t>F.V. Kabell 6x08mm</t>
    </r>
    <r>
      <rPr>
        <sz val="12"/>
        <rFont val="Calibri"/>
        <family val="2"/>
      </rPr>
      <t>²</t>
    </r>
    <r>
      <rPr>
        <sz val="12"/>
        <rFont val="Arial"/>
        <family val="1"/>
        <charset val="204"/>
      </rPr>
      <t xml:space="preserve"> Access Control </t>
    </r>
  </si>
  <si>
    <t>F.V Shirit FeZn 30x3.5 mm</t>
  </si>
  <si>
    <t>F.V Shirit FeZn 40x3.5 mm</t>
  </si>
  <si>
    <t>F.V Shtize e  zinguar rrufepritese  - 1m</t>
  </si>
  <si>
    <t>F.V Morseta universale Tip " kryq"</t>
  </si>
  <si>
    <t>F.V Elektroda tokezimi, profil zingato e bakerizuar , L=2.0m</t>
  </si>
  <si>
    <t>FV pusete plastike 40x40x40, kapak te forte RIC 1084+1086</t>
  </si>
  <si>
    <t>F.V Morseta universale Lidhje paralele</t>
  </si>
  <si>
    <t>F.V Shkeputes per matjen e tokezimit Ndares seksionues</t>
  </si>
  <si>
    <t>SHUMA 2</t>
  </si>
  <si>
    <t xml:space="preserve">ELEKTRIKA </t>
  </si>
  <si>
    <t xml:space="preserve">TOTALI  Me TVSH 18% ( 1 ÷ 2) </t>
  </si>
  <si>
    <t>TOTALI I PUNIMEVE</t>
  </si>
  <si>
    <t>Furnizim me të gjitha materialet e nevojshme dhe Vendosja e Stolave publik të parafabrikuara të Betonit me ristela druri si ulese me strukture sipas projektit dhe dimensione 300x90 cm. Llogarimi ne cope te stolave te vendosur.</t>
  </si>
  <si>
    <t>3.25</t>
  </si>
  <si>
    <t>Furnizimi me material dhe montimi i gilinderëve të shkallëve , nga metaliali antikorroziv lartesi H=110cm, sipas specifikacionit në projekt. Në fund duhet të bëhet edhe politura.</t>
  </si>
  <si>
    <t>Furnizimi dhe montimi i Banakut per byfe Banaku  L=300 x 60 x 85 cm 
Suprinat përbëhen prej materiali dru - melaminë me trashësi 2.0 cm. Veshje laminati me rezistencë të lartë kundër gërvishtjeve dhe njollave. 
Ngjyrat janë të ndryshme dhe përcaktimi i saktë i tyre do të bëhet nga menagjeri i kontrates</t>
  </si>
  <si>
    <r>
      <t>F.V Ndricues LED  39-48w,IP40, 60x60cm, 230V</t>
    </r>
    <r>
      <rPr>
        <sz val="14"/>
        <color indexed="10"/>
        <rFont val="Arial"/>
        <family val="2"/>
      </rPr>
      <t xml:space="preserve">     </t>
    </r>
  </si>
  <si>
    <t xml:space="preserve">F.V Ndricues LED tavanor 220V /1P/ max 48W / 120x20  </t>
  </si>
  <si>
    <r>
      <t xml:space="preserve">F.V Ndricues LED Gipsi 220V /1P/ max 48W / 116x10 </t>
    </r>
    <r>
      <rPr>
        <sz val="14"/>
        <color indexed="10"/>
        <rFont val="Arial"/>
        <family val="2"/>
      </rPr>
      <t xml:space="preserve"> </t>
    </r>
  </si>
  <si>
    <t xml:space="preserve">F.V Ndricues LED spot, tavanor IP65, 230V (17W 4000K)  </t>
  </si>
  <si>
    <t xml:space="preserve">F.V Pike ndricimi LED pllafonier tavanor 220V /1P/ max 20W </t>
  </si>
  <si>
    <t xml:space="preserve">F.V Aksesore per montimin e ndricueseve   </t>
  </si>
  <si>
    <t>F.V Ndricues LED  68w, IP67, rrugor, bashke me shtylle 8m, krah  dhe aksesore, 230V</t>
  </si>
  <si>
    <t xml:space="preserve">F.V Ndricues LED i jashtem 58w, IP67,  bashke me shtylle 4m, 230V </t>
  </si>
  <si>
    <t xml:space="preserve">F.V Ndricues LED i jashtem 25w, IP67,  tip shtylle 80cm dekorativ, 230V </t>
  </si>
  <si>
    <t xml:space="preserve">F.V Ndricues LED i jashtem 5w, IP67,  tip prozhektor dekorativ, 230V </t>
  </si>
  <si>
    <t xml:space="preserve">F.V Ndricues Shirit LED i jashtem 14.4w, IP67, dekorativ, 24V bashke me aksesore dhe transformator </t>
  </si>
  <si>
    <t xml:space="preserve">Furnizimi dhe izolimi i kulmeve te rrafshëta me membrana Hidroizoluese PVC ne rolne t=1.8mm në përputhje me standardet DIN 16 734: (preferohet: Cosmofin FG, Villlas "ose ekuivalent"). Ne pozicion-çmimi te parashihen punët me shtresa: 
-folie difuzive 200gr/m², 
-pllaka nga Poliesteri XPS (stirodur), t=10cm, 
-geotextil 300gr/m², -shtrese inevelizuese - estrich ~10-15cm ,
-membrana hidroizoluese 2 shtresa t=2cm, 
-shtrese inevelizuese - estrich ~10-15cm ,                                                 -hidroizolim i ftohte dykomponentesh i punuar ne dy shtresa,                                                                                      dhe ne fund furnizimi me shtrese granili 3-5 cm.                             
-Atika te izolohet me geotextil, membrane hidroluese t=2cm, pllaka nga Poliesteri XPS (stirodur), t=5cm, hidroizolim i ftohte dykomponentesh i punuar ne dy shtresa,                                                                                      .   
Membranat përputhen (mbisaldohen) mes vete me temperaturë, këndoret e jashtme dhe te brendshëm te parafabrikuara, elementet e ullukëve dhe te gjitha materialet tjera të jene me kualitet te prodhimit sipas ISO 9001. Llogaritet ne metër katrore te siperfaqes se punuar. </t>
  </si>
  <si>
    <t>Latimi dhe betonimi i themelit, me beton te armuar C25- 30 Mpa në pahitë  përkatëse sipas projektit. Dimensionet sipas llogarisë statike. Sipërfaqja  e pahive te jete e lemuar .</t>
  </si>
  <si>
    <t xml:space="preserve">PREVENTIV - MATERIALE DHE PAISJE ELEKTRIKE                                                                                                          </t>
  </si>
  <si>
    <t xml:space="preserve">Tubacion I termoizoluar me dimensione </t>
  </si>
  <si>
    <t xml:space="preserve">Punimi dhe pastrimi I puestave ekzistuese te cilat te jane te bllokuara nga materialet inerte te behet pastrimi me makineri adekuate per  debllokimin dhe pastrimin e pustetave me presion min 200 bar </t>
  </si>
  <si>
    <t>Emri i Kompanisë</t>
  </si>
  <si>
    <t>Adresa e Plote</t>
  </si>
  <si>
    <t>Përfaqësuar Nga:</t>
  </si>
  <si>
    <t>Emri &amp; Mbiemri</t>
  </si>
  <si>
    <t>Pozita</t>
  </si>
  <si>
    <t>Nënshkrimi</t>
  </si>
  <si>
    <t>Data</t>
  </si>
  <si>
    <t>Vula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</si>
</sst>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1]"/>
    <numFmt numFmtId="165" formatCode="0.0"/>
    <numFmt numFmtId="166" formatCode="_-* #,##0.00\ [$€-1]_-;\-* #,##0.00\ [$€-1]_-;_-* &quot;-&quot;??\ [$€-1]_-;_-@_-"/>
  </numFmts>
  <fonts count="40" x14ac:knownFonts="1">
    <font>
      <sz val="10"/>
      <name val="Arial"/>
    </font>
    <font>
      <sz val="11"/>
      <color theme="1"/>
      <name val="Calibri"/>
      <family val="2"/>
      <scheme val="minor"/>
    </font>
    <font>
      <sz val="11"/>
      <color theme="1"/>
      <name val="Calibri"/>
      <family val="2"/>
      <charset val="238"/>
      <scheme val="minor"/>
    </font>
    <font>
      <sz val="10"/>
      <name val="Arial"/>
      <family val="2"/>
    </font>
    <font>
      <b/>
      <sz val="11"/>
      <color theme="0"/>
      <name val="Calibri"/>
      <family val="2"/>
      <scheme val="minor"/>
    </font>
    <font>
      <sz val="10"/>
      <color theme="1"/>
      <name val="Calibri"/>
      <family val="2"/>
      <scheme val="minor"/>
    </font>
    <font>
      <sz val="12"/>
      <color theme="1"/>
      <name val="Arial"/>
      <family val="2"/>
    </font>
    <font>
      <sz val="10"/>
      <name val="Arial"/>
      <family val="2"/>
    </font>
    <font>
      <b/>
      <sz val="10"/>
      <name val="Times New Roman"/>
      <family val="1"/>
    </font>
    <font>
      <sz val="10"/>
      <name val="Times New Roman"/>
      <family val="1"/>
    </font>
    <font>
      <b/>
      <sz val="11"/>
      <name val="Times New Roman"/>
      <family val="1"/>
    </font>
    <font>
      <b/>
      <sz val="14"/>
      <name val="Times New Roman"/>
      <family val="1"/>
    </font>
    <font>
      <sz val="10"/>
      <color theme="1"/>
      <name val="Times New Roman"/>
      <family val="1"/>
    </font>
    <font>
      <b/>
      <sz val="10.5"/>
      <name val="Times New Roman"/>
      <family val="1"/>
    </font>
    <font>
      <sz val="11"/>
      <name val="Times New Roman"/>
      <family val="1"/>
    </font>
    <font>
      <sz val="12"/>
      <color theme="1"/>
      <name val="Times New Roman"/>
      <family val="1"/>
    </font>
    <font>
      <sz val="10.45"/>
      <name val="Times New Roman"/>
      <family val="1"/>
    </font>
    <font>
      <sz val="10"/>
      <color rgb="FFFF0000"/>
      <name val="Times New Roman"/>
      <family val="1"/>
    </font>
    <font>
      <sz val="11"/>
      <color theme="1"/>
      <name val="Times New Roman"/>
      <family val="1"/>
    </font>
    <font>
      <b/>
      <sz val="12"/>
      <color theme="1"/>
      <name val="Times New Roman"/>
      <family val="1"/>
    </font>
    <font>
      <b/>
      <sz val="14"/>
      <color theme="1"/>
      <name val="Times New Roman"/>
      <family val="1"/>
    </font>
    <font>
      <b/>
      <sz val="11"/>
      <color theme="1"/>
      <name val="Calibri"/>
      <family val="2"/>
      <scheme val="minor"/>
    </font>
    <font>
      <b/>
      <sz val="18"/>
      <name val="Arial"/>
      <family val="2"/>
    </font>
    <font>
      <b/>
      <sz val="18"/>
      <color rgb="FFFF0000"/>
      <name val="Arial"/>
      <family val="2"/>
    </font>
    <font>
      <sz val="18"/>
      <name val="Arial"/>
      <family val="2"/>
    </font>
    <font>
      <b/>
      <sz val="11"/>
      <name val="Arial"/>
      <family val="2"/>
    </font>
    <font>
      <sz val="14"/>
      <name val="Arial"/>
      <family val="2"/>
    </font>
    <font>
      <b/>
      <sz val="14"/>
      <name val="Arial"/>
      <family val="2"/>
    </font>
    <font>
      <b/>
      <u/>
      <sz val="14"/>
      <name val="Arial"/>
      <family val="2"/>
    </font>
    <font>
      <sz val="12"/>
      <color indexed="53"/>
      <name val="Arial"/>
      <family val="2"/>
    </font>
    <font>
      <sz val="14"/>
      <name val="Calibri"/>
      <family val="2"/>
    </font>
    <font>
      <sz val="12"/>
      <name val="Calibri"/>
      <family val="2"/>
    </font>
    <font>
      <sz val="14"/>
      <color indexed="10"/>
      <name val="Arial"/>
      <family val="2"/>
    </font>
    <font>
      <i/>
      <sz val="14"/>
      <name val="Arial"/>
      <family val="2"/>
    </font>
    <font>
      <b/>
      <i/>
      <sz val="14"/>
      <name val="Arial"/>
      <family val="2"/>
    </font>
    <font>
      <sz val="14"/>
      <color theme="1"/>
      <name val="Arial"/>
      <family val="2"/>
    </font>
    <font>
      <sz val="12"/>
      <name val="Arial"/>
      <family val="1"/>
      <charset val="204"/>
    </font>
    <font>
      <sz val="12"/>
      <name val="Arial"/>
      <family val="2"/>
    </font>
    <font>
      <sz val="10"/>
      <color rgb="FFFF0000"/>
      <name val="Arial"/>
      <family val="2"/>
    </font>
    <font>
      <b/>
      <sz val="10"/>
      <name val="Arial"/>
      <family val="2"/>
    </font>
  </fonts>
  <fills count="7">
    <fill>
      <patternFill patternType="none"/>
    </fill>
    <fill>
      <patternFill patternType="gray125"/>
    </fill>
    <fill>
      <patternFill patternType="solid">
        <fgColor rgb="FFA5A5A5"/>
      </patternFill>
    </fill>
    <fill>
      <patternFill patternType="solid">
        <fgColor theme="6" tint="0.59999389629810485"/>
        <bgColor indexed="65"/>
      </patternFill>
    </fill>
    <fill>
      <patternFill patternType="solid">
        <fgColor theme="0"/>
        <bgColor indexed="64"/>
      </patternFill>
    </fill>
    <fill>
      <patternFill patternType="solid">
        <fgColor indexed="41"/>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s>
  <cellStyleXfs count="7">
    <xf numFmtId="0" fontId="0" fillId="0" borderId="0"/>
    <xf numFmtId="0" fontId="4" fillId="2" borderId="6" applyNumberFormat="0" applyAlignment="0" applyProtection="0"/>
    <xf numFmtId="0" fontId="2" fillId="3" borderId="0" applyNumberFormat="0" applyBorder="0" applyAlignment="0" applyProtection="0"/>
    <xf numFmtId="0" fontId="5" fillId="0" borderId="7" applyBorder="0" applyAlignment="0">
      <alignment horizontal="center" vertical="center" textRotation="90"/>
    </xf>
    <xf numFmtId="0" fontId="3" fillId="0" borderId="0"/>
    <xf numFmtId="0" fontId="6" fillId="0" borderId="0"/>
    <xf numFmtId="43" fontId="7" fillId="0" borderId="0" applyFont="0" applyFill="0" applyBorder="0" applyAlignment="0" applyProtection="0"/>
  </cellStyleXfs>
  <cellXfs count="270">
    <xf numFmtId="0" fontId="0" fillId="0" borderId="0" xfId="0"/>
    <xf numFmtId="0" fontId="9" fillId="0" borderId="0" xfId="0" applyFont="1"/>
    <xf numFmtId="0" fontId="9" fillId="0" borderId="1" xfId="0" applyFont="1" applyBorder="1"/>
    <xf numFmtId="164" fontId="9" fillId="0" borderId="0" xfId="0" applyNumberFormat="1" applyFont="1"/>
    <xf numFmtId="0" fontId="9" fillId="0" borderId="0" xfId="4" applyFont="1"/>
    <xf numFmtId="0" fontId="15" fillId="0" borderId="0" xfId="5" applyFont="1"/>
    <xf numFmtId="0" fontId="9" fillId="0" borderId="0" xfId="0" applyFont="1" applyAlignment="1">
      <alignment horizontal="center" vertical="center"/>
    </xf>
    <xf numFmtId="0" fontId="12" fillId="0" borderId="1" xfId="0" applyFont="1" applyBorder="1" applyAlignment="1">
      <alignment horizontal="left" vertical="top" wrapText="1"/>
    </xf>
    <xf numFmtId="0" fontId="12" fillId="0" borderId="1" xfId="0" applyFont="1" applyBorder="1" applyAlignment="1">
      <alignment horizontal="center" vertical="center"/>
    </xf>
    <xf numFmtId="43" fontId="9" fillId="0" borderId="1" xfId="6" applyFont="1" applyFill="1" applyBorder="1" applyAlignment="1">
      <alignment horizontal="center" vertical="center"/>
    </xf>
    <xf numFmtId="0" fontId="0" fillId="0" borderId="1" xfId="0" applyBorder="1"/>
    <xf numFmtId="164" fontId="9" fillId="0" borderId="1" xfId="0" applyNumberFormat="1" applyFont="1" applyBorder="1" applyAlignment="1">
      <alignment horizontal="center" vertical="center" wrapText="1"/>
    </xf>
    <xf numFmtId="0" fontId="9" fillId="0" borderId="1" xfId="4" applyFont="1" applyBorder="1" applyAlignment="1">
      <alignment vertical="center"/>
    </xf>
    <xf numFmtId="164" fontId="9" fillId="0" borderId="1" xfId="0" applyNumberFormat="1" applyFont="1" applyBorder="1" applyAlignment="1">
      <alignment wrapText="1"/>
    </xf>
    <xf numFmtId="164" fontId="9" fillId="0" borderId="1" xfId="0" applyNumberFormat="1" applyFont="1" applyBorder="1" applyAlignment="1">
      <alignment vertical="center" wrapText="1"/>
    </xf>
    <xf numFmtId="164" fontId="9" fillId="0" borderId="1" xfId="3" applyNumberFormat="1" applyFont="1" applyBorder="1" applyAlignment="1">
      <alignment horizontal="left" vertical="center" wrapText="1"/>
    </xf>
    <xf numFmtId="164" fontId="10" fillId="0" borderId="1" xfId="1" applyNumberFormat="1" applyFont="1" applyFill="1" applyBorder="1"/>
    <xf numFmtId="164" fontId="10" fillId="0" borderId="1" xfId="1" applyNumberFormat="1" applyFont="1" applyFill="1" applyBorder="1" applyAlignment="1">
      <alignment horizontal="center" vertical="center"/>
    </xf>
    <xf numFmtId="164" fontId="10" fillId="0" borderId="1" xfId="1" applyNumberFormat="1" applyFont="1" applyFill="1" applyBorder="1" applyAlignment="1">
      <alignment vertical="center"/>
    </xf>
    <xf numFmtId="164" fontId="9" fillId="0" borderId="1" xfId="0" applyNumberFormat="1" applyFont="1" applyBorder="1" applyAlignment="1">
      <alignment horizontal="left" wrapText="1"/>
    </xf>
    <xf numFmtId="164" fontId="8" fillId="0" borderId="1" xfId="0" applyNumberFormat="1" applyFont="1" applyBorder="1" applyAlignment="1">
      <alignment horizontal="center"/>
    </xf>
    <xf numFmtId="164" fontId="10" fillId="0" borderId="1" xfId="1" applyNumberFormat="1" applyFont="1" applyFill="1" applyBorder="1" applyAlignment="1">
      <alignment horizontal="left" vertical="center"/>
    </xf>
    <xf numFmtId="164" fontId="9" fillId="0" borderId="1" xfId="0" applyNumberFormat="1" applyFont="1" applyBorder="1" applyAlignment="1">
      <alignment horizontal="left" vertical="center" wrapText="1"/>
    </xf>
    <xf numFmtId="164" fontId="10" fillId="0" borderId="1" xfId="1" applyNumberFormat="1" applyFont="1" applyFill="1" applyBorder="1" applyAlignment="1">
      <alignment horizontal="center" wrapText="1"/>
    </xf>
    <xf numFmtId="164" fontId="9" fillId="0" borderId="1" xfId="2" applyNumberFormat="1" applyFont="1" applyFill="1" applyBorder="1" applyAlignment="1">
      <alignment horizontal="left" vertical="top" wrapText="1"/>
    </xf>
    <xf numFmtId="164" fontId="14" fillId="0" borderId="1" xfId="3" applyNumberFormat="1" applyFont="1" applyBorder="1" applyAlignment="1">
      <alignment horizontal="left" vertical="top" wrapText="1"/>
    </xf>
    <xf numFmtId="164" fontId="9" fillId="0" borderId="1" xfId="3" applyNumberFormat="1" applyFont="1" applyBorder="1" applyAlignment="1">
      <alignment horizontal="left" vertical="top" wrapText="1"/>
    </xf>
    <xf numFmtId="164" fontId="18" fillId="0" borderId="1" xfId="3" applyNumberFormat="1" applyFont="1" applyBorder="1" applyAlignment="1">
      <alignment horizontal="left" vertical="top" wrapText="1"/>
    </xf>
    <xf numFmtId="0" fontId="12" fillId="0" borderId="1" xfId="4" applyFont="1" applyBorder="1" applyAlignment="1">
      <alignment vertical="center"/>
    </xf>
    <xf numFmtId="0" fontId="18" fillId="0" borderId="1" xfId="0" applyFont="1" applyBorder="1" applyAlignment="1">
      <alignment horizontal="center" vertical="center"/>
    </xf>
    <xf numFmtId="43" fontId="14" fillId="0" borderId="1" xfId="6" applyFont="1" applyFill="1" applyBorder="1" applyAlignment="1">
      <alignment horizontal="center" vertical="center" wrapText="1"/>
    </xf>
    <xf numFmtId="164" fontId="20" fillId="0" borderId="1" xfId="1" applyNumberFormat="1" applyFont="1" applyFill="1" applyBorder="1"/>
    <xf numFmtId="164" fontId="8" fillId="0" borderId="12" xfId="0" applyNumberFormat="1" applyFont="1" applyBorder="1" applyAlignment="1">
      <alignment horizontal="left" vertical="center"/>
    </xf>
    <xf numFmtId="164" fontId="8" fillId="0" borderId="8" xfId="0" applyNumberFormat="1" applyFont="1" applyBorder="1" applyAlignment="1">
      <alignment horizontal="left" vertical="center"/>
    </xf>
    <xf numFmtId="164" fontId="8" fillId="0" borderId="10" xfId="0" applyNumberFormat="1" applyFont="1" applyBorder="1" applyAlignment="1">
      <alignment horizontal="left" vertical="center"/>
    </xf>
    <xf numFmtId="0" fontId="12" fillId="0" borderId="1" xfId="0" applyFont="1" applyBorder="1" applyAlignment="1">
      <alignment vertical="top" wrapText="1"/>
    </xf>
    <xf numFmtId="43" fontId="14" fillId="0" borderId="1" xfId="6" applyFont="1" applyFill="1" applyBorder="1" applyAlignment="1">
      <alignment vertical="center" wrapText="1"/>
    </xf>
    <xf numFmtId="43" fontId="9" fillId="0" borderId="1" xfId="6" applyFont="1" applyFill="1" applyBorder="1" applyAlignment="1">
      <alignment vertical="center"/>
    </xf>
    <xf numFmtId="164" fontId="10" fillId="0" borderId="8" xfId="1" applyNumberFormat="1" applyFont="1" applyFill="1" applyBorder="1" applyAlignment="1">
      <alignment horizontal="right" vertical="center"/>
    </xf>
    <xf numFmtId="0" fontId="10" fillId="0" borderId="8" xfId="1" applyFont="1" applyFill="1" applyBorder="1" applyAlignment="1">
      <alignment horizontal="center"/>
    </xf>
    <xf numFmtId="0" fontId="10" fillId="0" borderId="10" xfId="1" applyFont="1" applyFill="1" applyBorder="1" applyAlignment="1">
      <alignment horizontal="center"/>
    </xf>
    <xf numFmtId="164" fontId="10" fillId="0" borderId="1" xfId="1" applyNumberFormat="1" applyFont="1" applyFill="1" applyBorder="1" applyAlignment="1">
      <alignment horizontal="center" vertical="center" wrapText="1"/>
    </xf>
    <xf numFmtId="0" fontId="9" fillId="0" borderId="1" xfId="4" applyFont="1" applyBorder="1" applyAlignment="1">
      <alignment wrapText="1"/>
    </xf>
    <xf numFmtId="164" fontId="9" fillId="0" borderId="1" xfId="0" applyNumberFormat="1" applyFont="1" applyBorder="1" applyAlignment="1">
      <alignment horizontal="right" vertical="center"/>
    </xf>
    <xf numFmtId="49" fontId="9" fillId="0" borderId="1" xfId="4" applyNumberFormat="1" applyFont="1" applyBorder="1" applyAlignment="1">
      <alignment horizontal="center" vertical="center"/>
    </xf>
    <xf numFmtId="49" fontId="10" fillId="0" borderId="1" xfId="1" applyNumberFormat="1" applyFont="1" applyFill="1" applyBorder="1" applyAlignment="1">
      <alignment horizontal="center" vertical="center"/>
    </xf>
    <xf numFmtId="49" fontId="10" fillId="0" borderId="1" xfId="1" applyNumberFormat="1" applyFont="1" applyFill="1" applyBorder="1" applyAlignment="1">
      <alignment horizontal="center" vertical="center" wrapText="1"/>
    </xf>
    <xf numFmtId="49" fontId="8" fillId="0" borderId="1" xfId="4" applyNumberFormat="1" applyFont="1" applyBorder="1" applyAlignment="1">
      <alignment horizontal="center" vertical="center"/>
    </xf>
    <xf numFmtId="49" fontId="10" fillId="0" borderId="1" xfId="1" applyNumberFormat="1" applyFont="1" applyFill="1" applyBorder="1" applyAlignment="1">
      <alignment horizontal="left" vertical="center"/>
    </xf>
    <xf numFmtId="49" fontId="8" fillId="0" borderId="1" xfId="4" applyNumberFormat="1" applyFont="1" applyBorder="1" applyAlignment="1">
      <alignment horizontal="center"/>
    </xf>
    <xf numFmtId="49" fontId="9" fillId="0" borderId="1" xfId="0" applyNumberFormat="1" applyFont="1" applyBorder="1" applyAlignment="1">
      <alignment vertical="center" wrapText="1"/>
    </xf>
    <xf numFmtId="49" fontId="10" fillId="0" borderId="1" xfId="1" applyNumberFormat="1" applyFont="1" applyFill="1" applyBorder="1"/>
    <xf numFmtId="49" fontId="8" fillId="0" borderId="1" xfId="4" applyNumberFormat="1" applyFont="1" applyBorder="1" applyAlignment="1">
      <alignment horizontal="left"/>
    </xf>
    <xf numFmtId="49" fontId="9" fillId="0" borderId="1" xfId="0" applyNumberFormat="1" applyFont="1" applyBorder="1"/>
    <xf numFmtId="0" fontId="9" fillId="0" borderId="2" xfId="4" applyFont="1" applyBorder="1" applyAlignment="1">
      <alignment vertical="center"/>
    </xf>
    <xf numFmtId="49" fontId="9" fillId="0" borderId="2" xfId="4" applyNumberFormat="1" applyFont="1" applyBorder="1" applyAlignment="1">
      <alignment vertical="center"/>
    </xf>
    <xf numFmtId="164" fontId="9" fillId="0" borderId="2" xfId="3" applyNumberFormat="1" applyFont="1" applyBorder="1" applyAlignment="1">
      <alignment vertical="top" wrapText="1"/>
    </xf>
    <xf numFmtId="0" fontId="10" fillId="0" borderId="12" xfId="1" applyFont="1" applyFill="1" applyBorder="1" applyAlignment="1"/>
    <xf numFmtId="0" fontId="10" fillId="0" borderId="8" xfId="1" applyFont="1" applyFill="1" applyBorder="1" applyAlignment="1"/>
    <xf numFmtId="0" fontId="10" fillId="0" borderId="10" xfId="1" applyFont="1" applyFill="1" applyBorder="1" applyAlignment="1"/>
    <xf numFmtId="0" fontId="10" fillId="0" borderId="8" xfId="1" applyFont="1" applyFill="1" applyBorder="1" applyAlignment="1">
      <alignment horizontal="left" vertical="center"/>
    </xf>
    <xf numFmtId="0" fontId="10" fillId="0" borderId="1" xfId="1" applyFont="1" applyFill="1" applyBorder="1" applyAlignment="1">
      <alignment horizontal="center" vertical="center"/>
    </xf>
    <xf numFmtId="164" fontId="10" fillId="0" borderId="10" xfId="1" applyNumberFormat="1" applyFont="1" applyFill="1" applyBorder="1"/>
    <xf numFmtId="0" fontId="20" fillId="0" borderId="9" xfId="1" applyFont="1" applyFill="1" applyBorder="1" applyAlignment="1">
      <alignment horizontal="center"/>
    </xf>
    <xf numFmtId="164" fontId="20" fillId="0" borderId="9" xfId="1" applyNumberFormat="1" applyFont="1" applyFill="1" applyBorder="1"/>
    <xf numFmtId="0" fontId="14" fillId="0" borderId="10" xfId="0" applyFont="1" applyBorder="1" applyAlignment="1">
      <alignment vertical="center" wrapText="1"/>
    </xf>
    <xf numFmtId="0" fontId="14" fillId="0" borderId="8" xfId="0" applyFont="1" applyBorder="1" applyAlignment="1">
      <alignment vertical="center" wrapText="1"/>
    </xf>
    <xf numFmtId="164" fontId="9" fillId="4" borderId="1" xfId="0" applyNumberFormat="1" applyFont="1" applyFill="1" applyBorder="1" applyAlignment="1">
      <alignment horizontal="right" vertical="center"/>
    </xf>
    <xf numFmtId="0" fontId="9" fillId="4" borderId="1" xfId="4" applyFont="1" applyFill="1" applyBorder="1" applyAlignment="1">
      <alignment vertical="center"/>
    </xf>
    <xf numFmtId="49" fontId="9" fillId="4" borderId="1" xfId="4" applyNumberFormat="1" applyFont="1" applyFill="1" applyBorder="1" applyAlignment="1">
      <alignment horizontal="center" vertical="center"/>
    </xf>
    <xf numFmtId="164" fontId="9" fillId="4" borderId="1" xfId="0" applyNumberFormat="1" applyFont="1" applyFill="1" applyBorder="1" applyAlignment="1">
      <alignment wrapText="1"/>
    </xf>
    <xf numFmtId="164" fontId="9" fillId="4" borderId="1" xfId="0" applyNumberFormat="1" applyFont="1" applyFill="1" applyBorder="1" applyAlignment="1">
      <alignment horizontal="center" vertical="center" wrapText="1"/>
    </xf>
    <xf numFmtId="0" fontId="9" fillId="4" borderId="1" xfId="4" applyFont="1" applyFill="1" applyBorder="1" applyAlignment="1">
      <alignment wrapText="1"/>
    </xf>
    <xf numFmtId="0" fontId="0" fillId="0" borderId="0" xfId="0" applyAlignment="1">
      <alignment horizontal="center"/>
    </xf>
    <xf numFmtId="0" fontId="0" fillId="0" borderId="0" xfId="0" applyAlignment="1">
      <alignment horizontal="left" wrapText="1"/>
    </xf>
    <xf numFmtId="43" fontId="21" fillId="0" borderId="5" xfId="6" applyFont="1" applyBorder="1" applyAlignment="1"/>
    <xf numFmtId="0" fontId="0" fillId="0" borderId="0" xfId="0" applyAlignment="1">
      <alignment horizontal="right"/>
    </xf>
    <xf numFmtId="43" fontId="1" fillId="0" borderId="0" xfId="6" applyFont="1" applyAlignment="1"/>
    <xf numFmtId="0" fontId="0" fillId="0" borderId="0" xfId="0" applyAlignment="1">
      <alignment horizontal="left"/>
    </xf>
    <xf numFmtId="43" fontId="0" fillId="0" borderId="0" xfId="0" applyNumberFormat="1"/>
    <xf numFmtId="43" fontId="20" fillId="0" borderId="5" xfId="6" applyFont="1" applyBorder="1" applyAlignment="1"/>
    <xf numFmtId="164" fontId="9" fillId="0" borderId="2" xfId="0" applyNumberFormat="1" applyFont="1" applyBorder="1" applyAlignment="1">
      <alignment horizontal="center" vertical="center" wrapText="1"/>
    </xf>
    <xf numFmtId="43" fontId="21" fillId="0" borderId="15" xfId="6" applyFont="1" applyBorder="1" applyAlignment="1"/>
    <xf numFmtId="0" fontId="0" fillId="0" borderId="1" xfId="0" applyBorder="1" applyAlignment="1">
      <alignment horizontal="center"/>
    </xf>
    <xf numFmtId="0" fontId="0" fillId="0" borderId="1" xfId="0" applyBorder="1" applyAlignment="1">
      <alignment horizontal="right"/>
    </xf>
    <xf numFmtId="0" fontId="0" fillId="0" borderId="16" xfId="0" applyBorder="1" applyAlignment="1">
      <alignment horizontal="center"/>
    </xf>
    <xf numFmtId="0" fontId="0" fillId="0" borderId="16" xfId="0" applyBorder="1"/>
    <xf numFmtId="0" fontId="0" fillId="0" borderId="16" xfId="0" applyBorder="1" applyAlignment="1">
      <alignment horizontal="right"/>
    </xf>
    <xf numFmtId="43" fontId="21" fillId="0" borderId="9" xfId="6" applyFont="1" applyBorder="1" applyAlignment="1"/>
    <xf numFmtId="43" fontId="21" fillId="0" borderId="17" xfId="6" applyFont="1" applyBorder="1" applyAlignment="1"/>
    <xf numFmtId="43" fontId="1" fillId="0" borderId="18" xfId="6" applyFont="1" applyBorder="1" applyAlignment="1"/>
    <xf numFmtId="43" fontId="1" fillId="0" borderId="19" xfId="6" applyFont="1" applyBorder="1" applyAlignment="1"/>
    <xf numFmtId="0" fontId="0" fillId="0" borderId="20" xfId="0" applyBorder="1"/>
    <xf numFmtId="0" fontId="0" fillId="0" borderId="20" xfId="0" applyBorder="1" applyAlignment="1">
      <alignment horizontal="center"/>
    </xf>
    <xf numFmtId="0" fontId="0" fillId="0" borderId="20" xfId="0" applyBorder="1" applyAlignment="1">
      <alignment horizontal="right"/>
    </xf>
    <xf numFmtId="43" fontId="1" fillId="0" borderId="21" xfId="6" applyFont="1" applyBorder="1" applyAlignment="1"/>
    <xf numFmtId="0" fontId="21" fillId="0" borderId="9" xfId="0" applyFont="1" applyBorder="1" applyAlignment="1">
      <alignment horizontal="center"/>
    </xf>
    <xf numFmtId="0" fontId="21" fillId="0" borderId="9" xfId="0" applyFont="1" applyBorder="1"/>
    <xf numFmtId="0" fontId="21" fillId="0" borderId="9" xfId="0" applyFont="1" applyBorder="1" applyAlignment="1">
      <alignment horizontal="left"/>
    </xf>
    <xf numFmtId="0" fontId="21" fillId="0" borderId="9" xfId="0" applyFont="1" applyBorder="1" applyAlignment="1">
      <alignment horizontal="right"/>
    </xf>
    <xf numFmtId="0" fontId="0" fillId="0" borderId="19" xfId="0" applyBorder="1"/>
    <xf numFmtId="0" fontId="0" fillId="0" borderId="21" xfId="0" applyBorder="1"/>
    <xf numFmtId="0" fontId="0" fillId="0" borderId="18" xfId="0" applyBorder="1"/>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2" xfId="0" applyBorder="1" applyAlignment="1">
      <alignment horizontal="left"/>
    </xf>
    <xf numFmtId="0" fontId="0" fillId="0" borderId="10" xfId="0" applyBorder="1" applyAlignment="1">
      <alignment horizontal="left"/>
    </xf>
    <xf numFmtId="0" fontId="0" fillId="0" borderId="10" xfId="0" applyBorder="1" applyAlignment="1">
      <alignment wrapText="1"/>
    </xf>
    <xf numFmtId="0" fontId="0" fillId="0" borderId="23" xfId="0" applyBorder="1" applyAlignment="1">
      <alignment horizontal="left"/>
    </xf>
    <xf numFmtId="0" fontId="0" fillId="0" borderId="24" xfId="0" applyBorder="1"/>
    <xf numFmtId="0" fontId="0" fillId="0" borderId="25" xfId="0" applyBorder="1"/>
    <xf numFmtId="0" fontId="0" fillId="0" borderId="26" xfId="0" applyBorder="1"/>
    <xf numFmtId="0" fontId="0" fillId="0" borderId="22" xfId="0" applyBorder="1" applyAlignment="1">
      <alignment horizontal="left" wrapText="1"/>
    </xf>
    <xf numFmtId="0" fontId="0" fillId="0" borderId="10" xfId="0" applyBorder="1" applyAlignment="1">
      <alignment horizontal="left" wrapText="1"/>
    </xf>
    <xf numFmtId="0" fontId="0" fillId="0" borderId="23" xfId="0" applyBorder="1" applyAlignment="1">
      <alignment horizontal="left" wrapText="1"/>
    </xf>
    <xf numFmtId="0" fontId="0" fillId="0" borderId="27" xfId="0" applyBorder="1" applyAlignment="1">
      <alignment horizontal="center"/>
    </xf>
    <xf numFmtId="0" fontId="0" fillId="0" borderId="27" xfId="0" applyBorder="1"/>
    <xf numFmtId="0" fontId="23" fillId="0" borderId="30" xfId="0" applyFont="1" applyBorder="1" applyAlignment="1">
      <alignment horizontal="center" vertical="center"/>
    </xf>
    <xf numFmtId="0" fontId="23" fillId="0" borderId="0" xfId="0" applyFont="1"/>
    <xf numFmtId="165" fontId="23" fillId="0" borderId="0" xfId="0" applyNumberFormat="1" applyFont="1"/>
    <xf numFmtId="165" fontId="23" fillId="0" borderId="31" xfId="0" applyNumberFormat="1" applyFont="1" applyBorder="1"/>
    <xf numFmtId="0" fontId="25" fillId="0" borderId="0" xfId="0" applyFont="1" applyAlignment="1">
      <alignment horizontal="center" vertical="center"/>
    </xf>
    <xf numFmtId="0" fontId="25" fillId="0" borderId="0" xfId="0" applyFont="1" applyAlignment="1">
      <alignment horizontal="left"/>
    </xf>
    <xf numFmtId="165" fontId="25" fillId="0" borderId="0" xfId="0" applyNumberFormat="1" applyFont="1" applyAlignment="1">
      <alignment horizontal="left"/>
    </xf>
    <xf numFmtId="0" fontId="26" fillId="0" borderId="0" xfId="0" applyFont="1"/>
    <xf numFmtId="0" fontId="27" fillId="0" borderId="36" xfId="0" applyFont="1" applyBorder="1" applyAlignment="1">
      <alignment horizontal="center" vertical="center"/>
    </xf>
    <xf numFmtId="0" fontId="27" fillId="0" borderId="36" xfId="0" applyFont="1" applyBorder="1" applyAlignment="1">
      <alignment horizontal="left"/>
    </xf>
    <xf numFmtId="165" fontId="27" fillId="0" borderId="36" xfId="0" applyNumberFormat="1" applyFont="1" applyBorder="1" applyAlignment="1">
      <alignment horizontal="left"/>
    </xf>
    <xf numFmtId="0" fontId="27" fillId="6" borderId="37" xfId="0" applyFont="1" applyFill="1" applyBorder="1" applyAlignment="1">
      <alignment horizontal="center" vertical="center"/>
    </xf>
    <xf numFmtId="0" fontId="26" fillId="0" borderId="40" xfId="0" applyFont="1" applyBorder="1"/>
    <xf numFmtId="0" fontId="26" fillId="0" borderId="1" xfId="0" applyFont="1" applyBorder="1"/>
    <xf numFmtId="165" fontId="26" fillId="0" borderId="1" xfId="0" applyNumberFormat="1" applyFont="1" applyBorder="1"/>
    <xf numFmtId="165" fontId="26" fillId="0" borderId="19" xfId="0" applyNumberFormat="1" applyFont="1" applyBorder="1"/>
    <xf numFmtId="0" fontId="26" fillId="0" borderId="12" xfId="0" applyFont="1" applyBorder="1" applyAlignment="1">
      <alignment horizontal="left" vertical="center"/>
    </xf>
    <xf numFmtId="0" fontId="26" fillId="0" borderId="10" xfId="0" applyFont="1" applyBorder="1" applyAlignment="1">
      <alignment horizontal="left" vertical="center"/>
    </xf>
    <xf numFmtId="0" fontId="26" fillId="4" borderId="1" xfId="0" applyFont="1" applyFill="1" applyBorder="1"/>
    <xf numFmtId="165" fontId="26" fillId="4" borderId="1" xfId="0" applyNumberFormat="1" applyFont="1" applyFill="1" applyBorder="1"/>
    <xf numFmtId="0" fontId="26" fillId="0" borderId="2" xfId="0" applyFont="1" applyBorder="1"/>
    <xf numFmtId="165" fontId="26" fillId="0" borderId="2" xfId="0" applyNumberFormat="1" applyFont="1" applyBorder="1"/>
    <xf numFmtId="0" fontId="26" fillId="4" borderId="2" xfId="0" applyFont="1" applyFill="1" applyBorder="1"/>
    <xf numFmtId="0" fontId="26" fillId="0" borderId="2" xfId="0" applyFont="1" applyBorder="1" applyAlignment="1">
      <alignment wrapText="1"/>
    </xf>
    <xf numFmtId="0" fontId="26" fillId="0" borderId="41" xfId="0" applyFont="1" applyBorder="1" applyAlignment="1">
      <alignment horizontal="center" vertical="center"/>
    </xf>
    <xf numFmtId="0" fontId="33" fillId="0" borderId="38" xfId="0" applyFont="1" applyBorder="1"/>
    <xf numFmtId="0" fontId="26" fillId="0" borderId="38" xfId="0" applyFont="1" applyBorder="1"/>
    <xf numFmtId="0" fontId="27" fillId="0" borderId="38" xfId="0" applyFont="1" applyBorder="1"/>
    <xf numFmtId="165" fontId="26" fillId="0" borderId="38" xfId="0" applyNumberFormat="1" applyFont="1" applyBorder="1"/>
    <xf numFmtId="166" fontId="34" fillId="0" borderId="39" xfId="0" applyNumberFormat="1" applyFont="1" applyBorder="1"/>
    <xf numFmtId="0" fontId="27" fillId="6" borderId="41" xfId="0" applyFont="1" applyFill="1" applyBorder="1" applyAlignment="1">
      <alignment horizontal="center" vertical="center"/>
    </xf>
    <xf numFmtId="0" fontId="27" fillId="0" borderId="16" xfId="0" applyFont="1" applyBorder="1" applyAlignment="1">
      <alignment horizontal="center" vertical="center"/>
    </xf>
    <xf numFmtId="0" fontId="33" fillId="0" borderId="16" xfId="0" applyFont="1" applyBorder="1"/>
    <xf numFmtId="0" fontId="26" fillId="0" borderId="16" xfId="0" applyFont="1" applyBorder="1"/>
    <xf numFmtId="0" fontId="27" fillId="0" borderId="16" xfId="0" applyFont="1" applyBorder="1"/>
    <xf numFmtId="165" fontId="26" fillId="0" borderId="16" xfId="0" applyNumberFormat="1" applyFont="1" applyBorder="1"/>
    <xf numFmtId="0" fontId="26" fillId="0" borderId="1" xfId="0" applyFont="1" applyBorder="1" applyAlignment="1">
      <alignment horizontal="right"/>
    </xf>
    <xf numFmtId="165" fontId="26" fillId="4" borderId="2" xfId="0" applyNumberFormat="1" applyFont="1" applyFill="1" applyBorder="1"/>
    <xf numFmtId="0" fontId="26" fillId="0" borderId="1" xfId="0" applyFont="1" applyBorder="1" applyAlignment="1">
      <alignment vertical="center" wrapText="1"/>
    </xf>
    <xf numFmtId="165" fontId="26" fillId="0" borderId="1" xfId="0" applyNumberFormat="1" applyFont="1" applyBorder="1" applyAlignment="1">
      <alignment vertical="center" wrapText="1"/>
    </xf>
    <xf numFmtId="0" fontId="26" fillId="0" borderId="2" xfId="0" applyFont="1" applyBorder="1" applyAlignment="1">
      <alignment vertical="center" wrapText="1"/>
    </xf>
    <xf numFmtId="165" fontId="26" fillId="0" borderId="2" xfId="0" applyNumberFormat="1" applyFont="1" applyBorder="1" applyAlignment="1">
      <alignment vertical="center" wrapText="1"/>
    </xf>
    <xf numFmtId="165" fontId="26" fillId="0" borderId="19" xfId="0" applyNumberFormat="1" applyFont="1" applyBorder="1" applyAlignment="1">
      <alignment vertical="center" wrapText="1"/>
    </xf>
    <xf numFmtId="0" fontId="35" fillId="4" borderId="1" xfId="0" applyFont="1" applyFill="1" applyBorder="1" applyAlignment="1">
      <alignment horizontal="left" vertical="center"/>
    </xf>
    <xf numFmtId="165" fontId="37" fillId="0" borderId="1" xfId="0" applyNumberFormat="1" applyFont="1" applyBorder="1" applyAlignment="1">
      <alignment horizontal="right" wrapText="1"/>
    </xf>
    <xf numFmtId="0" fontId="26" fillId="0" borderId="42" xfId="0" applyFont="1" applyBorder="1" applyAlignment="1">
      <alignment horizontal="right"/>
    </xf>
    <xf numFmtId="0" fontId="26" fillId="0" borderId="36" xfId="0" applyFont="1" applyBorder="1"/>
    <xf numFmtId="0" fontId="35" fillId="4" borderId="36" xfId="0" applyFont="1" applyFill="1" applyBorder="1" applyAlignment="1">
      <alignment horizontal="left" vertical="center"/>
    </xf>
    <xf numFmtId="0" fontId="26" fillId="4" borderId="36" xfId="0" applyFont="1" applyFill="1" applyBorder="1"/>
    <xf numFmtId="165" fontId="37" fillId="0" borderId="36" xfId="0" applyNumberFormat="1" applyFont="1" applyBorder="1" applyAlignment="1">
      <alignment horizontal="right" wrapText="1"/>
    </xf>
    <xf numFmtId="165" fontId="37" fillId="0" borderId="43" xfId="0" applyNumberFormat="1" applyFont="1" applyBorder="1" applyAlignment="1">
      <alignment horizontal="right" wrapText="1"/>
    </xf>
    <xf numFmtId="0" fontId="26" fillId="0" borderId="41" xfId="0" applyFont="1" applyBorder="1" applyAlignment="1">
      <alignment horizontal="center" vertical="center" wrapText="1"/>
    </xf>
    <xf numFmtId="0" fontId="27" fillId="0" borderId="0" xfId="0" applyFont="1" applyAlignment="1">
      <alignment horizontal="center" vertical="center"/>
    </xf>
    <xf numFmtId="0" fontId="33" fillId="0" borderId="0" xfId="0" applyFont="1"/>
    <xf numFmtId="0" fontId="27" fillId="0" borderId="0" xfId="0" applyFont="1"/>
    <xf numFmtId="165" fontId="26" fillId="0" borderId="0" xfId="0" applyNumberFormat="1" applyFont="1"/>
    <xf numFmtId="166" fontId="26" fillId="0" borderId="38" xfId="0" applyNumberFormat="1" applyFont="1" applyBorder="1"/>
    <xf numFmtId="166" fontId="26" fillId="0" borderId="41" xfId="0" applyNumberFormat="1" applyFont="1" applyBorder="1" applyAlignment="1">
      <alignment horizontal="center" vertical="center"/>
    </xf>
    <xf numFmtId="166" fontId="27" fillId="0" borderId="39" xfId="0" applyNumberFormat="1" applyFont="1" applyBorder="1"/>
    <xf numFmtId="0" fontId="26" fillId="0" borderId="0" xfId="0" applyFont="1" applyAlignment="1">
      <alignment horizontal="center" vertical="center"/>
    </xf>
    <xf numFmtId="0" fontId="26" fillId="0" borderId="0" xfId="0" applyFont="1" applyAlignment="1">
      <alignment horizontal="center"/>
    </xf>
    <xf numFmtId="0" fontId="0" fillId="0" borderId="0" xfId="0" applyAlignment="1">
      <alignment horizontal="center" vertical="center"/>
    </xf>
    <xf numFmtId="165" fontId="0" fillId="0" borderId="0" xfId="0" applyNumberFormat="1"/>
    <xf numFmtId="0" fontId="26" fillId="4" borderId="1" xfId="0" applyFont="1" applyFill="1" applyBorder="1" applyAlignment="1">
      <alignment horizontal="left" vertical="center"/>
    </xf>
    <xf numFmtId="165" fontId="26" fillId="4" borderId="19" xfId="0" applyNumberFormat="1" applyFont="1" applyFill="1" applyBorder="1"/>
    <xf numFmtId="0" fontId="9" fillId="0" borderId="0" xfId="0" applyFont="1" applyAlignment="1">
      <alignment horizontal="center"/>
    </xf>
    <xf numFmtId="0" fontId="0" fillId="0" borderId="44" xfId="0" applyBorder="1" applyAlignment="1">
      <alignment horizontal="center"/>
    </xf>
    <xf numFmtId="0" fontId="0" fillId="0" borderId="44" xfId="0" applyBorder="1"/>
    <xf numFmtId="0" fontId="0" fillId="0" borderId="2" xfId="0" applyBorder="1"/>
    <xf numFmtId="0" fontId="0" fillId="0" borderId="2" xfId="0" applyBorder="1" applyAlignment="1">
      <alignment horizontal="center"/>
    </xf>
    <xf numFmtId="0" fontId="0" fillId="0" borderId="46" xfId="0" applyBorder="1"/>
    <xf numFmtId="0" fontId="0" fillId="0" borderId="45" xfId="0" applyBorder="1" applyAlignment="1">
      <alignment horizontal="left" wrapText="1"/>
    </xf>
    <xf numFmtId="0" fontId="0" fillId="0" borderId="2" xfId="0" applyBorder="1" applyAlignment="1">
      <alignment wrapText="1"/>
    </xf>
    <xf numFmtId="0" fontId="38" fillId="0" borderId="25" xfId="0" applyFont="1" applyBorder="1" applyAlignment="1">
      <alignment horizontal="center"/>
    </xf>
    <xf numFmtId="0" fontId="38" fillId="0" borderId="1" xfId="0" applyFont="1" applyBorder="1"/>
    <xf numFmtId="0" fontId="38" fillId="0" borderId="1" xfId="0" applyFont="1" applyBorder="1" applyAlignment="1">
      <alignment horizontal="center"/>
    </xf>
    <xf numFmtId="164" fontId="17" fillId="0" borderId="1" xfId="0" applyNumberFormat="1" applyFont="1" applyBorder="1" applyAlignment="1">
      <alignment horizontal="center" vertical="center" wrapText="1"/>
    </xf>
    <xf numFmtId="0" fontId="3" fillId="0" borderId="10" xfId="0" applyFont="1" applyBorder="1" applyAlignment="1">
      <alignment horizontal="left"/>
    </xf>
    <xf numFmtId="0" fontId="3" fillId="0" borderId="10" xfId="0" applyFont="1" applyBorder="1" applyAlignment="1">
      <alignment horizontal="left" wrapText="1"/>
    </xf>
    <xf numFmtId="0" fontId="39" fillId="0" borderId="10" xfId="0" applyFont="1" applyBorder="1" applyAlignment="1">
      <alignment horizontal="left" wrapText="1"/>
    </xf>
    <xf numFmtId="0" fontId="39" fillId="0" borderId="25" xfId="0" applyFont="1" applyBorder="1"/>
    <xf numFmtId="0" fontId="10" fillId="0" borderId="47" xfId="1" applyFont="1" applyFill="1" applyBorder="1" applyAlignment="1">
      <alignment horizontal="center"/>
    </xf>
    <xf numFmtId="0" fontId="10" fillId="0" borderId="45" xfId="1" applyFont="1" applyFill="1" applyBorder="1" applyAlignment="1">
      <alignment horizontal="center"/>
    </xf>
    <xf numFmtId="164" fontId="20" fillId="0" borderId="2" xfId="1" applyNumberFormat="1" applyFont="1" applyFill="1" applyBorder="1"/>
    <xf numFmtId="49" fontId="9" fillId="0" borderId="0" xfId="0" applyNumberFormat="1" applyFont="1"/>
    <xf numFmtId="43" fontId="9" fillId="0" borderId="0" xfId="6" applyFont="1" applyBorder="1"/>
    <xf numFmtId="0" fontId="17" fillId="0" borderId="0" xfId="0" applyFont="1"/>
    <xf numFmtId="0" fontId="39" fillId="0" borderId="1" xfId="0" applyFont="1" applyBorder="1"/>
    <xf numFmtId="0" fontId="10" fillId="0" borderId="8" xfId="1" applyFont="1" applyFill="1" applyBorder="1" applyAlignment="1">
      <alignment horizontal="right"/>
    </xf>
    <xf numFmtId="164" fontId="13" fillId="0" borderId="12" xfId="0" applyNumberFormat="1" applyFont="1" applyBorder="1" applyAlignment="1">
      <alignment horizontal="left" vertical="center"/>
    </xf>
    <xf numFmtId="164" fontId="13" fillId="0" borderId="8" xfId="0" applyNumberFormat="1" applyFont="1" applyBorder="1" applyAlignment="1">
      <alignment horizontal="left" vertical="center"/>
    </xf>
    <xf numFmtId="164" fontId="13" fillId="0" borderId="10" xfId="0" applyNumberFormat="1" applyFont="1" applyBorder="1" applyAlignment="1">
      <alignment horizontal="left" vertical="center"/>
    </xf>
    <xf numFmtId="164" fontId="8" fillId="0" borderId="1" xfId="0" applyNumberFormat="1" applyFont="1" applyBorder="1" applyAlignment="1">
      <alignment horizontal="right"/>
    </xf>
    <xf numFmtId="164" fontId="10" fillId="0" borderId="12" xfId="1" applyNumberFormat="1" applyFont="1" applyFill="1" applyBorder="1" applyAlignment="1">
      <alignment horizontal="right" vertical="center"/>
    </xf>
    <xf numFmtId="164" fontId="10" fillId="0" borderId="8" xfId="1" applyNumberFormat="1" applyFont="1" applyFill="1" applyBorder="1" applyAlignment="1">
      <alignment horizontal="right" vertical="center"/>
    </xf>
    <xf numFmtId="164" fontId="10" fillId="0" borderId="10" xfId="1" applyNumberFormat="1" applyFont="1" applyFill="1" applyBorder="1" applyAlignment="1">
      <alignment horizontal="right" vertical="center"/>
    </xf>
    <xf numFmtId="164" fontId="9" fillId="0" borderId="12"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10" xfId="0" applyNumberFormat="1" applyFont="1" applyBorder="1" applyAlignment="1">
      <alignment horizontal="center" vertical="center" wrapText="1"/>
    </xf>
    <xf numFmtId="164" fontId="8" fillId="0" borderId="12" xfId="0" applyNumberFormat="1" applyFont="1" applyBorder="1" applyAlignment="1">
      <alignment horizontal="left" vertical="center"/>
    </xf>
    <xf numFmtId="164" fontId="8" fillId="0" borderId="8" xfId="0" applyNumberFormat="1" applyFont="1" applyBorder="1" applyAlignment="1">
      <alignment horizontal="left" vertical="center"/>
    </xf>
    <xf numFmtId="164" fontId="8" fillId="0" borderId="10" xfId="0" applyNumberFormat="1" applyFont="1" applyBorder="1" applyAlignment="1">
      <alignment horizontal="left" vertical="center"/>
    </xf>
    <xf numFmtId="0" fontId="20" fillId="0" borderId="8" xfId="1" applyFont="1" applyFill="1" applyBorder="1" applyAlignment="1">
      <alignment horizontal="center"/>
    </xf>
    <xf numFmtId="0" fontId="20" fillId="0" borderId="10" xfId="1" applyFont="1" applyFill="1" applyBorder="1" applyAlignment="1">
      <alignment horizontal="center"/>
    </xf>
    <xf numFmtId="49" fontId="8" fillId="0" borderId="12" xfId="4" applyNumberFormat="1" applyFont="1" applyBorder="1" applyAlignment="1">
      <alignment horizontal="center" wrapText="1"/>
    </xf>
    <xf numFmtId="49" fontId="8" fillId="0" borderId="8" xfId="4" applyNumberFormat="1" applyFont="1" applyBorder="1" applyAlignment="1">
      <alignment horizontal="center" wrapText="1"/>
    </xf>
    <xf numFmtId="49" fontId="8" fillId="0" borderId="10" xfId="4" applyNumberFormat="1" applyFont="1" applyBorder="1" applyAlignment="1">
      <alignment horizontal="center" wrapText="1"/>
    </xf>
    <xf numFmtId="164" fontId="10" fillId="0" borderId="1" xfId="1" applyNumberFormat="1" applyFont="1" applyFill="1" applyBorder="1" applyAlignment="1">
      <alignment horizontal="center" vertical="center" wrapText="1"/>
    </xf>
    <xf numFmtId="164" fontId="8" fillId="0" borderId="1" xfId="0" applyNumberFormat="1" applyFont="1" applyBorder="1" applyAlignment="1">
      <alignment horizontal="left" vertical="center"/>
    </xf>
    <xf numFmtId="164" fontId="10" fillId="0" borderId="1" xfId="1" applyNumberFormat="1" applyFont="1" applyFill="1" applyBorder="1" applyAlignment="1">
      <alignment horizontal="left" vertical="center" wrapText="1"/>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2" fillId="0" borderId="28" xfId="0" applyFont="1" applyBorder="1"/>
    <xf numFmtId="0" fontId="22" fillId="0" borderId="11" xfId="0" applyFont="1" applyBorder="1"/>
    <xf numFmtId="0" fontId="22" fillId="0" borderId="29" xfId="0" applyFont="1" applyBorder="1"/>
    <xf numFmtId="0" fontId="22" fillId="0" borderId="30" xfId="0" applyFont="1" applyBorder="1" applyAlignment="1">
      <alignment horizontal="left" vertical="top" wrapText="1"/>
    </xf>
    <xf numFmtId="0" fontId="24" fillId="0" borderId="0" xfId="0" applyFont="1" applyAlignment="1">
      <alignment horizontal="left" vertical="top"/>
    </xf>
    <xf numFmtId="0" fontId="24" fillId="0" borderId="31" xfId="0" applyFont="1" applyBorder="1" applyAlignment="1">
      <alignment horizontal="left" vertical="top"/>
    </xf>
    <xf numFmtId="0" fontId="22" fillId="0" borderId="0" xfId="0" applyFont="1" applyAlignment="1">
      <alignment horizontal="left" vertical="top" wrapText="1"/>
    </xf>
    <xf numFmtId="0" fontId="22" fillId="0" borderId="31" xfId="0" applyFont="1" applyBorder="1" applyAlignment="1">
      <alignment horizontal="left" vertical="top" wrapTex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5" fillId="5" borderId="32"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33" xfId="0" applyFont="1" applyFill="1" applyBorder="1" applyAlignment="1">
      <alignment horizontal="center" vertical="center"/>
    </xf>
    <xf numFmtId="0" fontId="25" fillId="5" borderId="20" xfId="0" applyFont="1" applyFill="1" applyBorder="1" applyAlignment="1">
      <alignment horizontal="center" vertical="center"/>
    </xf>
    <xf numFmtId="165" fontId="25" fillId="5" borderId="33" xfId="0" applyNumberFormat="1" applyFont="1" applyFill="1" applyBorder="1" applyAlignment="1">
      <alignment horizontal="center" vertical="center"/>
    </xf>
    <xf numFmtId="165" fontId="25" fillId="5" borderId="20" xfId="0" applyNumberFormat="1" applyFont="1" applyFill="1" applyBorder="1" applyAlignment="1">
      <alignment horizontal="center" vertical="center"/>
    </xf>
    <xf numFmtId="165" fontId="25" fillId="5" borderId="34" xfId="0" applyNumberFormat="1" applyFont="1" applyFill="1" applyBorder="1" applyAlignment="1">
      <alignment horizontal="center" vertical="center"/>
    </xf>
    <xf numFmtId="165" fontId="25" fillId="5" borderId="21" xfId="0" applyNumberFormat="1" applyFont="1" applyFill="1" applyBorder="1" applyAlignment="1">
      <alignment horizontal="center" vertical="center"/>
    </xf>
    <xf numFmtId="166" fontId="26" fillId="0" borderId="0" xfId="0" applyNumberFormat="1" applyFont="1" applyAlignment="1">
      <alignment horizontal="center" vertical="center"/>
    </xf>
    <xf numFmtId="0" fontId="28" fillId="6" borderId="38" xfId="0" applyFont="1" applyFill="1" applyBorder="1"/>
    <xf numFmtId="0" fontId="28" fillId="6" borderId="39" xfId="0" applyFont="1" applyFill="1" applyBorder="1"/>
    <xf numFmtId="0" fontId="26" fillId="0" borderId="12" xfId="0" applyFont="1" applyBorder="1" applyAlignment="1">
      <alignment horizontal="left" vertical="center"/>
    </xf>
    <xf numFmtId="0" fontId="26" fillId="0" borderId="10" xfId="0" applyFont="1" applyBorder="1" applyAlignment="1">
      <alignment horizontal="left" vertical="center"/>
    </xf>
    <xf numFmtId="0" fontId="27" fillId="0" borderId="4" xfId="0" applyFont="1" applyBorder="1" applyAlignment="1">
      <alignment horizontal="center" vertical="center"/>
    </xf>
    <xf numFmtId="0" fontId="39" fillId="0" borderId="1" xfId="0" applyFont="1" applyBorder="1" applyAlignment="1">
      <alignment horizontal="center"/>
    </xf>
    <xf numFmtId="0" fontId="3" fillId="0" borderId="1" xfId="0" applyFont="1" applyBorder="1" applyAlignment="1">
      <alignment horizontal="left" wrapText="1"/>
    </xf>
    <xf numFmtId="0" fontId="0" fillId="0" borderId="1" xfId="0" applyBorder="1" applyAlignment="1">
      <alignment horizontal="left" wrapText="1"/>
    </xf>
    <xf numFmtId="0" fontId="0" fillId="0" borderId="1" xfId="0" applyBorder="1" applyAlignment="1">
      <alignment horizontal="left"/>
    </xf>
    <xf numFmtId="0" fontId="19" fillId="0" borderId="3" xfId="1" applyFont="1" applyFill="1" applyBorder="1" applyAlignment="1">
      <alignment horizontal="center"/>
    </xf>
    <xf numFmtId="0" fontId="19" fillId="0" borderId="4" xfId="1" applyFont="1" applyFill="1" applyBorder="1" applyAlignment="1">
      <alignment horizontal="center"/>
    </xf>
    <xf numFmtId="0" fontId="19" fillId="0" borderId="5" xfId="1" applyFont="1" applyFill="1" applyBorder="1" applyAlignment="1">
      <alignment horizontal="center"/>
    </xf>
    <xf numFmtId="0" fontId="10" fillId="0" borderId="3" xfId="1" applyFont="1" applyFill="1" applyBorder="1" applyAlignment="1">
      <alignment horizontal="center"/>
    </xf>
    <xf numFmtId="0" fontId="10" fillId="0" borderId="4" xfId="1" applyFont="1" applyFill="1" applyBorder="1" applyAlignment="1">
      <alignment horizontal="center"/>
    </xf>
    <xf numFmtId="0" fontId="10" fillId="0" borderId="5" xfId="1" applyFont="1" applyFill="1" applyBorder="1" applyAlignment="1">
      <alignment horizontal="center"/>
    </xf>
    <xf numFmtId="0" fontId="10" fillId="0" borderId="11" xfId="1" applyFont="1" applyFill="1" applyBorder="1" applyAlignment="1">
      <alignment horizontal="center"/>
    </xf>
  </cellXfs>
  <cellStyles count="7">
    <cellStyle name="40% - Accent3" xfId="2" builtinId="39"/>
    <cellStyle name="Check Cell" xfId="1" builtinId="23"/>
    <cellStyle name="Comma" xfId="6" builtinId="3"/>
    <cellStyle name="Normal" xfId="0" builtinId="0"/>
    <cellStyle name="Normal 2" xfId="5" xr:uid="{00000000-0005-0000-0000-000004000000}"/>
    <cellStyle name="Normal 3" xfId="4" xr:uid="{00000000-0005-0000-0000-000005000000}"/>
    <cellStyle name="OK" xfId="3" xr:uid="{00000000-0005-0000-0000-000006000000}"/>
  </cellStyles>
  <dxfs count="0"/>
  <tableStyles count="0" defaultTableStyle="TableStyleMedium9" defaultPivotStyle="PivotStyleLight16"/>
  <colors>
    <mruColors>
      <color rgb="FF343B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542925</xdr:colOff>
      <xdr:row>0</xdr:row>
      <xdr:rowOff>0</xdr:rowOff>
    </xdr:from>
    <xdr:to>
      <xdr:col>1</xdr:col>
      <xdr:colOff>847725</xdr:colOff>
      <xdr:row>0</xdr:row>
      <xdr:rowOff>0</xdr:rowOff>
    </xdr:to>
    <xdr:pic>
      <xdr:nvPicPr>
        <xdr:cNvPr id="2" name="Picture 1" descr="flamuri_stema_02[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lum contrast="12000"/>
        </a:blip>
        <a:srcRect/>
        <a:stretch>
          <a:fillRect/>
        </a:stretch>
      </xdr:blipFill>
      <xdr:spPr bwMode="auto">
        <a:xfrm>
          <a:off x="542925" y="1371600"/>
          <a:ext cx="123825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2</xdr:col>
          <xdr:colOff>137160</xdr:colOff>
          <xdr:row>0</xdr:row>
          <xdr:rowOff>0</xdr:rowOff>
        </xdr:from>
        <xdr:to>
          <xdr:col>3</xdr:col>
          <xdr:colOff>175260</xdr:colOff>
          <xdr:row>0</xdr:row>
          <xdr:rowOff>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409575</xdr:colOff>
      <xdr:row>16</xdr:row>
      <xdr:rowOff>0</xdr:rowOff>
    </xdr:from>
    <xdr:ext cx="184731" cy="264560"/>
    <xdr:sp macro="" textlink="">
      <xdr:nvSpPr>
        <xdr:cNvPr id="254" name="TextBox 253">
          <a:extLst>
            <a:ext uri="{FF2B5EF4-FFF2-40B4-BE49-F238E27FC236}">
              <a16:creationId xmlns:a16="http://schemas.microsoft.com/office/drawing/2014/main" id="{2CCD1C9B-F7D4-4CEE-870E-85572855FFED}"/>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55" name="TextBox 254">
          <a:extLst>
            <a:ext uri="{FF2B5EF4-FFF2-40B4-BE49-F238E27FC236}">
              <a16:creationId xmlns:a16="http://schemas.microsoft.com/office/drawing/2014/main" id="{59CFBCA4-0E2F-4E33-8AA3-88F8D9C59540}"/>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56" name="TextBox 255">
          <a:extLst>
            <a:ext uri="{FF2B5EF4-FFF2-40B4-BE49-F238E27FC236}">
              <a16:creationId xmlns:a16="http://schemas.microsoft.com/office/drawing/2014/main" id="{6D3544D8-04C6-4832-BBD8-1494A22D8B2E}"/>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57" name="TextBox 256">
          <a:extLst>
            <a:ext uri="{FF2B5EF4-FFF2-40B4-BE49-F238E27FC236}">
              <a16:creationId xmlns:a16="http://schemas.microsoft.com/office/drawing/2014/main" id="{6640CDDB-04D1-4428-915A-BE7D24FA7DC1}"/>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58" name="TextBox 257">
          <a:extLst>
            <a:ext uri="{FF2B5EF4-FFF2-40B4-BE49-F238E27FC236}">
              <a16:creationId xmlns:a16="http://schemas.microsoft.com/office/drawing/2014/main" id="{BB004908-8370-43F4-8E99-15E35ADA0C6A}"/>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59" name="TextBox 258">
          <a:extLst>
            <a:ext uri="{FF2B5EF4-FFF2-40B4-BE49-F238E27FC236}">
              <a16:creationId xmlns:a16="http://schemas.microsoft.com/office/drawing/2014/main" id="{FA8D9C2D-86F6-45D5-91E9-A88015AEBF74}"/>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0" name="TextBox 259">
          <a:extLst>
            <a:ext uri="{FF2B5EF4-FFF2-40B4-BE49-F238E27FC236}">
              <a16:creationId xmlns:a16="http://schemas.microsoft.com/office/drawing/2014/main" id="{BD04CC76-1757-45FD-B2C0-BBDFAC2F1CD8}"/>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1" name="TextBox 260">
          <a:extLst>
            <a:ext uri="{FF2B5EF4-FFF2-40B4-BE49-F238E27FC236}">
              <a16:creationId xmlns:a16="http://schemas.microsoft.com/office/drawing/2014/main" id="{D994FF74-FED0-4D83-9B71-14AC9817DCAF}"/>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2" name="TextBox 261">
          <a:extLst>
            <a:ext uri="{FF2B5EF4-FFF2-40B4-BE49-F238E27FC236}">
              <a16:creationId xmlns:a16="http://schemas.microsoft.com/office/drawing/2014/main" id="{11E78F81-0E2A-47F6-B824-514F1B147E21}"/>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3" name="TextBox 262">
          <a:extLst>
            <a:ext uri="{FF2B5EF4-FFF2-40B4-BE49-F238E27FC236}">
              <a16:creationId xmlns:a16="http://schemas.microsoft.com/office/drawing/2014/main" id="{818F5C14-14E3-4B16-A350-CB125B1990FA}"/>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4" name="TextBox 263">
          <a:extLst>
            <a:ext uri="{FF2B5EF4-FFF2-40B4-BE49-F238E27FC236}">
              <a16:creationId xmlns:a16="http://schemas.microsoft.com/office/drawing/2014/main" id="{CF91900B-E8A6-4D57-9238-26785FC9E133}"/>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5" name="TextBox 264">
          <a:extLst>
            <a:ext uri="{FF2B5EF4-FFF2-40B4-BE49-F238E27FC236}">
              <a16:creationId xmlns:a16="http://schemas.microsoft.com/office/drawing/2014/main" id="{327C3E24-9BA6-4001-B33C-2A7AEF80A758}"/>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6" name="TextBox 265">
          <a:extLst>
            <a:ext uri="{FF2B5EF4-FFF2-40B4-BE49-F238E27FC236}">
              <a16:creationId xmlns:a16="http://schemas.microsoft.com/office/drawing/2014/main" id="{9CD96C41-AA98-48FC-ACC6-2F500E38BC19}"/>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7" name="TextBox 266">
          <a:extLst>
            <a:ext uri="{FF2B5EF4-FFF2-40B4-BE49-F238E27FC236}">
              <a16:creationId xmlns:a16="http://schemas.microsoft.com/office/drawing/2014/main" id="{A3A1F6EB-EF75-4FFE-A12A-F9FC0944AF04}"/>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8" name="TextBox 267">
          <a:extLst>
            <a:ext uri="{FF2B5EF4-FFF2-40B4-BE49-F238E27FC236}">
              <a16:creationId xmlns:a16="http://schemas.microsoft.com/office/drawing/2014/main" id="{601D153B-D996-4F86-98D5-4AB090FF9144}"/>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69" name="TextBox 268">
          <a:extLst>
            <a:ext uri="{FF2B5EF4-FFF2-40B4-BE49-F238E27FC236}">
              <a16:creationId xmlns:a16="http://schemas.microsoft.com/office/drawing/2014/main" id="{A94216C1-007B-468A-A969-0B19379C92F5}"/>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0" name="TextBox 269">
          <a:extLst>
            <a:ext uri="{FF2B5EF4-FFF2-40B4-BE49-F238E27FC236}">
              <a16:creationId xmlns:a16="http://schemas.microsoft.com/office/drawing/2014/main" id="{633FB764-55C0-455D-8A21-D6C25C94B00E}"/>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1" name="TextBox 270">
          <a:extLst>
            <a:ext uri="{FF2B5EF4-FFF2-40B4-BE49-F238E27FC236}">
              <a16:creationId xmlns:a16="http://schemas.microsoft.com/office/drawing/2014/main" id="{21B12CFA-A0B7-48A7-A431-FEE5D582497A}"/>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2" name="TextBox 271">
          <a:extLst>
            <a:ext uri="{FF2B5EF4-FFF2-40B4-BE49-F238E27FC236}">
              <a16:creationId xmlns:a16="http://schemas.microsoft.com/office/drawing/2014/main" id="{3586F52C-58D2-451A-9FB7-DAAE55C69646}"/>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3" name="TextBox 272">
          <a:extLst>
            <a:ext uri="{FF2B5EF4-FFF2-40B4-BE49-F238E27FC236}">
              <a16:creationId xmlns:a16="http://schemas.microsoft.com/office/drawing/2014/main" id="{252C54D3-9D51-41AD-91ED-8667E1599CC4}"/>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4" name="TextBox 273">
          <a:extLst>
            <a:ext uri="{FF2B5EF4-FFF2-40B4-BE49-F238E27FC236}">
              <a16:creationId xmlns:a16="http://schemas.microsoft.com/office/drawing/2014/main" id="{C0298D2E-519A-4BC2-BEE8-0FF8997BEFFC}"/>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5" name="TextBox 274">
          <a:extLst>
            <a:ext uri="{FF2B5EF4-FFF2-40B4-BE49-F238E27FC236}">
              <a16:creationId xmlns:a16="http://schemas.microsoft.com/office/drawing/2014/main" id="{2CD25EAE-E812-4DEA-BA58-0B3C9866DC0A}"/>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6" name="TextBox 275">
          <a:extLst>
            <a:ext uri="{FF2B5EF4-FFF2-40B4-BE49-F238E27FC236}">
              <a16:creationId xmlns:a16="http://schemas.microsoft.com/office/drawing/2014/main" id="{06DE388B-D938-43D9-903C-5CB87592F573}"/>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7" name="TextBox 276">
          <a:extLst>
            <a:ext uri="{FF2B5EF4-FFF2-40B4-BE49-F238E27FC236}">
              <a16:creationId xmlns:a16="http://schemas.microsoft.com/office/drawing/2014/main" id="{D2BA074A-15E4-411B-82E4-9FC5DB931083}"/>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8" name="TextBox 277">
          <a:extLst>
            <a:ext uri="{FF2B5EF4-FFF2-40B4-BE49-F238E27FC236}">
              <a16:creationId xmlns:a16="http://schemas.microsoft.com/office/drawing/2014/main" id="{C591CE3F-DE88-4247-8925-3299254368F4}"/>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79" name="TextBox 278">
          <a:extLst>
            <a:ext uri="{FF2B5EF4-FFF2-40B4-BE49-F238E27FC236}">
              <a16:creationId xmlns:a16="http://schemas.microsoft.com/office/drawing/2014/main" id="{E8467F95-8D19-475E-91A3-A150F75B0DB0}"/>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0" name="TextBox 279">
          <a:extLst>
            <a:ext uri="{FF2B5EF4-FFF2-40B4-BE49-F238E27FC236}">
              <a16:creationId xmlns:a16="http://schemas.microsoft.com/office/drawing/2014/main" id="{D093F3DF-C69B-4579-A081-A0E98230B77D}"/>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1" name="TextBox 280">
          <a:extLst>
            <a:ext uri="{FF2B5EF4-FFF2-40B4-BE49-F238E27FC236}">
              <a16:creationId xmlns:a16="http://schemas.microsoft.com/office/drawing/2014/main" id="{7797C2AC-4960-428A-BE6B-A46D1BE55C28}"/>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2" name="TextBox 281">
          <a:extLst>
            <a:ext uri="{FF2B5EF4-FFF2-40B4-BE49-F238E27FC236}">
              <a16:creationId xmlns:a16="http://schemas.microsoft.com/office/drawing/2014/main" id="{894ECB5A-F74F-48B7-9F67-2919019FFB57}"/>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3" name="TextBox 282">
          <a:extLst>
            <a:ext uri="{FF2B5EF4-FFF2-40B4-BE49-F238E27FC236}">
              <a16:creationId xmlns:a16="http://schemas.microsoft.com/office/drawing/2014/main" id="{F9EF31D9-C3D6-4F08-9808-6EDE5CA728B8}"/>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4" name="TextBox 283">
          <a:extLst>
            <a:ext uri="{FF2B5EF4-FFF2-40B4-BE49-F238E27FC236}">
              <a16:creationId xmlns:a16="http://schemas.microsoft.com/office/drawing/2014/main" id="{D86FA81B-5E53-43AE-AB36-4FE3A2098DCA}"/>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5" name="TextBox 284">
          <a:extLst>
            <a:ext uri="{FF2B5EF4-FFF2-40B4-BE49-F238E27FC236}">
              <a16:creationId xmlns:a16="http://schemas.microsoft.com/office/drawing/2014/main" id="{E5C5FF36-20DC-497D-B4C2-DDFF15858F9A}"/>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6" name="TextBox 285">
          <a:extLst>
            <a:ext uri="{FF2B5EF4-FFF2-40B4-BE49-F238E27FC236}">
              <a16:creationId xmlns:a16="http://schemas.microsoft.com/office/drawing/2014/main" id="{D2819E0E-3D46-4A0B-A426-283FCB94314F}"/>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7" name="TextBox 286">
          <a:extLst>
            <a:ext uri="{FF2B5EF4-FFF2-40B4-BE49-F238E27FC236}">
              <a16:creationId xmlns:a16="http://schemas.microsoft.com/office/drawing/2014/main" id="{66AF76B8-D5E5-4167-AF34-0E06BB23E963}"/>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8" name="TextBox 287">
          <a:extLst>
            <a:ext uri="{FF2B5EF4-FFF2-40B4-BE49-F238E27FC236}">
              <a16:creationId xmlns:a16="http://schemas.microsoft.com/office/drawing/2014/main" id="{41A2FA0D-F33A-4449-8670-601440D8A3C8}"/>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89" name="TextBox 288">
          <a:extLst>
            <a:ext uri="{FF2B5EF4-FFF2-40B4-BE49-F238E27FC236}">
              <a16:creationId xmlns:a16="http://schemas.microsoft.com/office/drawing/2014/main" id="{495783BE-4272-49E8-AE35-0DAE77376BCD}"/>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90" name="TextBox 289">
          <a:extLst>
            <a:ext uri="{FF2B5EF4-FFF2-40B4-BE49-F238E27FC236}">
              <a16:creationId xmlns:a16="http://schemas.microsoft.com/office/drawing/2014/main" id="{7EF5685C-1FA4-4CE8-89D4-ADE0215BE173}"/>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91" name="TextBox 290">
          <a:extLst>
            <a:ext uri="{FF2B5EF4-FFF2-40B4-BE49-F238E27FC236}">
              <a16:creationId xmlns:a16="http://schemas.microsoft.com/office/drawing/2014/main" id="{3AAEB56C-2365-4A6A-8782-F15D25847E2C}"/>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92" name="TextBox 291">
          <a:extLst>
            <a:ext uri="{FF2B5EF4-FFF2-40B4-BE49-F238E27FC236}">
              <a16:creationId xmlns:a16="http://schemas.microsoft.com/office/drawing/2014/main" id="{5468ED65-75C8-4B30-A856-3461EA8657AA}"/>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93" name="TextBox 292">
          <a:extLst>
            <a:ext uri="{FF2B5EF4-FFF2-40B4-BE49-F238E27FC236}">
              <a16:creationId xmlns:a16="http://schemas.microsoft.com/office/drawing/2014/main" id="{E1FF9B24-7763-460C-85B3-26847DED1D02}"/>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94" name="TextBox 293">
          <a:extLst>
            <a:ext uri="{FF2B5EF4-FFF2-40B4-BE49-F238E27FC236}">
              <a16:creationId xmlns:a16="http://schemas.microsoft.com/office/drawing/2014/main" id="{FA9B02A5-68C2-40BD-A3F6-D9AD301C4419}"/>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16</xdr:row>
      <xdr:rowOff>0</xdr:rowOff>
    </xdr:from>
    <xdr:ext cx="184731" cy="264560"/>
    <xdr:sp macro="" textlink="">
      <xdr:nvSpPr>
        <xdr:cNvPr id="295" name="TextBox 294">
          <a:extLst>
            <a:ext uri="{FF2B5EF4-FFF2-40B4-BE49-F238E27FC236}">
              <a16:creationId xmlns:a16="http://schemas.microsoft.com/office/drawing/2014/main" id="{5B11FC2D-5BEF-4A42-9455-8601597CB8BA}"/>
            </a:ext>
          </a:extLst>
        </xdr:cNvPr>
        <xdr:cNvSpPr txBox="1"/>
      </xdr:nvSpPr>
      <xdr:spPr>
        <a:xfrm>
          <a:off x="914400" y="418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296" name="TextBox 295">
          <a:extLst>
            <a:ext uri="{FF2B5EF4-FFF2-40B4-BE49-F238E27FC236}">
              <a16:creationId xmlns:a16="http://schemas.microsoft.com/office/drawing/2014/main" id="{EB94C0C4-FA9F-4CF6-AD0B-9BC0C5D6C134}"/>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297" name="TextBox 296">
          <a:extLst>
            <a:ext uri="{FF2B5EF4-FFF2-40B4-BE49-F238E27FC236}">
              <a16:creationId xmlns:a16="http://schemas.microsoft.com/office/drawing/2014/main" id="{E45292B9-9E7B-47BC-89F2-FBF849013DF9}"/>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298" name="TextBox 297">
          <a:extLst>
            <a:ext uri="{FF2B5EF4-FFF2-40B4-BE49-F238E27FC236}">
              <a16:creationId xmlns:a16="http://schemas.microsoft.com/office/drawing/2014/main" id="{C8DAA8C6-5028-4111-A255-50167E9BD7D1}"/>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299" name="TextBox 298">
          <a:extLst>
            <a:ext uri="{FF2B5EF4-FFF2-40B4-BE49-F238E27FC236}">
              <a16:creationId xmlns:a16="http://schemas.microsoft.com/office/drawing/2014/main" id="{FBD4F2E1-AB94-4ECA-96F0-D74B8AAB91CF}"/>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0" name="TextBox 299">
          <a:extLst>
            <a:ext uri="{FF2B5EF4-FFF2-40B4-BE49-F238E27FC236}">
              <a16:creationId xmlns:a16="http://schemas.microsoft.com/office/drawing/2014/main" id="{95CE145F-0998-472B-8B4D-9AD09645FC96}"/>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1" name="TextBox 300">
          <a:extLst>
            <a:ext uri="{FF2B5EF4-FFF2-40B4-BE49-F238E27FC236}">
              <a16:creationId xmlns:a16="http://schemas.microsoft.com/office/drawing/2014/main" id="{8EC3854E-C317-4A64-8089-4DDD668A8F64}"/>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2" name="TextBox 301">
          <a:extLst>
            <a:ext uri="{FF2B5EF4-FFF2-40B4-BE49-F238E27FC236}">
              <a16:creationId xmlns:a16="http://schemas.microsoft.com/office/drawing/2014/main" id="{322B16BE-6D79-4B4F-ABA5-4CB87E3F232D}"/>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3" name="TextBox 302">
          <a:extLst>
            <a:ext uri="{FF2B5EF4-FFF2-40B4-BE49-F238E27FC236}">
              <a16:creationId xmlns:a16="http://schemas.microsoft.com/office/drawing/2014/main" id="{1585FA8D-BFF5-4375-A9AB-9461883700BB}"/>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4" name="TextBox 303">
          <a:extLst>
            <a:ext uri="{FF2B5EF4-FFF2-40B4-BE49-F238E27FC236}">
              <a16:creationId xmlns:a16="http://schemas.microsoft.com/office/drawing/2014/main" id="{8A5048E3-8813-424F-A4CB-9596AAA8C80F}"/>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5" name="TextBox 304">
          <a:extLst>
            <a:ext uri="{FF2B5EF4-FFF2-40B4-BE49-F238E27FC236}">
              <a16:creationId xmlns:a16="http://schemas.microsoft.com/office/drawing/2014/main" id="{A487192E-977F-4225-A4D8-50BCC2C44A02}"/>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6" name="TextBox 305">
          <a:extLst>
            <a:ext uri="{FF2B5EF4-FFF2-40B4-BE49-F238E27FC236}">
              <a16:creationId xmlns:a16="http://schemas.microsoft.com/office/drawing/2014/main" id="{AB287CA1-99FD-4E27-BA97-A89DD0D56056}"/>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7" name="TextBox 306">
          <a:extLst>
            <a:ext uri="{FF2B5EF4-FFF2-40B4-BE49-F238E27FC236}">
              <a16:creationId xmlns:a16="http://schemas.microsoft.com/office/drawing/2014/main" id="{E5B9F6A1-9119-4A3A-800A-BA344831C861}"/>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8" name="TextBox 307">
          <a:extLst>
            <a:ext uri="{FF2B5EF4-FFF2-40B4-BE49-F238E27FC236}">
              <a16:creationId xmlns:a16="http://schemas.microsoft.com/office/drawing/2014/main" id="{5E10721C-D584-427C-982F-6A39B1D9930B}"/>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09" name="TextBox 308">
          <a:extLst>
            <a:ext uri="{FF2B5EF4-FFF2-40B4-BE49-F238E27FC236}">
              <a16:creationId xmlns:a16="http://schemas.microsoft.com/office/drawing/2014/main" id="{34D1AF27-80BA-4AF2-B792-22D9666CA3E5}"/>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10" name="TextBox 309">
          <a:extLst>
            <a:ext uri="{FF2B5EF4-FFF2-40B4-BE49-F238E27FC236}">
              <a16:creationId xmlns:a16="http://schemas.microsoft.com/office/drawing/2014/main" id="{14D84831-37A0-4650-AB9C-A738E6B042A4}"/>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11" name="TextBox 310">
          <a:extLst>
            <a:ext uri="{FF2B5EF4-FFF2-40B4-BE49-F238E27FC236}">
              <a16:creationId xmlns:a16="http://schemas.microsoft.com/office/drawing/2014/main" id="{42FDF98B-D48D-4927-BE2A-37DE51C17CEE}"/>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12" name="TextBox 311">
          <a:extLst>
            <a:ext uri="{FF2B5EF4-FFF2-40B4-BE49-F238E27FC236}">
              <a16:creationId xmlns:a16="http://schemas.microsoft.com/office/drawing/2014/main" id="{A65C4184-2BBA-4236-A635-B62EEB1039C1}"/>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13" name="TextBox 312">
          <a:extLst>
            <a:ext uri="{FF2B5EF4-FFF2-40B4-BE49-F238E27FC236}">
              <a16:creationId xmlns:a16="http://schemas.microsoft.com/office/drawing/2014/main" id="{FD1698FB-E943-41EE-BBC7-E734DFD412F9}"/>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14" name="TextBox 313">
          <a:extLst>
            <a:ext uri="{FF2B5EF4-FFF2-40B4-BE49-F238E27FC236}">
              <a16:creationId xmlns:a16="http://schemas.microsoft.com/office/drawing/2014/main" id="{0B25324E-30E5-4D45-AF50-AD0B12AC445E}"/>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15" name="TextBox 314">
          <a:extLst>
            <a:ext uri="{FF2B5EF4-FFF2-40B4-BE49-F238E27FC236}">
              <a16:creationId xmlns:a16="http://schemas.microsoft.com/office/drawing/2014/main" id="{54FAD39D-48D9-498F-9AA2-29DED329B910}"/>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17</xdr:row>
      <xdr:rowOff>0</xdr:rowOff>
    </xdr:from>
    <xdr:ext cx="184731" cy="264560"/>
    <xdr:sp macro="" textlink="">
      <xdr:nvSpPr>
        <xdr:cNvPr id="316" name="TextBox 315">
          <a:extLst>
            <a:ext uri="{FF2B5EF4-FFF2-40B4-BE49-F238E27FC236}">
              <a16:creationId xmlns:a16="http://schemas.microsoft.com/office/drawing/2014/main" id="{AD990EAE-26BE-4514-B4EC-A854EFD48716}"/>
            </a:ext>
          </a:extLst>
        </xdr:cNvPr>
        <xdr:cNvSpPr txBox="1"/>
      </xdr:nvSpPr>
      <xdr:spPr>
        <a:xfrm>
          <a:off x="914400" y="420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17" name="TextBox 316">
          <a:extLst>
            <a:ext uri="{FF2B5EF4-FFF2-40B4-BE49-F238E27FC236}">
              <a16:creationId xmlns:a16="http://schemas.microsoft.com/office/drawing/2014/main" id="{CBF1A8F4-91D4-4711-B9B2-A3D755FC837C}"/>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18" name="TextBox 317">
          <a:extLst>
            <a:ext uri="{FF2B5EF4-FFF2-40B4-BE49-F238E27FC236}">
              <a16:creationId xmlns:a16="http://schemas.microsoft.com/office/drawing/2014/main" id="{9D77BC3E-1483-467F-8202-1F5968E8B087}"/>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19" name="TextBox 318">
          <a:extLst>
            <a:ext uri="{FF2B5EF4-FFF2-40B4-BE49-F238E27FC236}">
              <a16:creationId xmlns:a16="http://schemas.microsoft.com/office/drawing/2014/main" id="{B936BCEC-AEAD-465C-839D-119A38BAF9E8}"/>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0" name="TextBox 319">
          <a:extLst>
            <a:ext uri="{FF2B5EF4-FFF2-40B4-BE49-F238E27FC236}">
              <a16:creationId xmlns:a16="http://schemas.microsoft.com/office/drawing/2014/main" id="{C3981E96-44FA-473E-8569-3F5E1BEA83D6}"/>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1" name="TextBox 320">
          <a:extLst>
            <a:ext uri="{FF2B5EF4-FFF2-40B4-BE49-F238E27FC236}">
              <a16:creationId xmlns:a16="http://schemas.microsoft.com/office/drawing/2014/main" id="{30CC189C-5F2E-4382-88D8-26B1BC4C9B44}"/>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2" name="TextBox 321">
          <a:extLst>
            <a:ext uri="{FF2B5EF4-FFF2-40B4-BE49-F238E27FC236}">
              <a16:creationId xmlns:a16="http://schemas.microsoft.com/office/drawing/2014/main" id="{175B5AAF-71FF-4FF9-81A8-F36DB49D97F6}"/>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3" name="TextBox 322">
          <a:extLst>
            <a:ext uri="{FF2B5EF4-FFF2-40B4-BE49-F238E27FC236}">
              <a16:creationId xmlns:a16="http://schemas.microsoft.com/office/drawing/2014/main" id="{CBDF127D-1A4A-4879-A08B-69306180C3E5}"/>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4" name="TextBox 323">
          <a:extLst>
            <a:ext uri="{FF2B5EF4-FFF2-40B4-BE49-F238E27FC236}">
              <a16:creationId xmlns:a16="http://schemas.microsoft.com/office/drawing/2014/main" id="{3FA547B9-A4EB-42CC-B148-122F80C0C446}"/>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5" name="TextBox 324">
          <a:extLst>
            <a:ext uri="{FF2B5EF4-FFF2-40B4-BE49-F238E27FC236}">
              <a16:creationId xmlns:a16="http://schemas.microsoft.com/office/drawing/2014/main" id="{F15ED6AF-BCFA-4B1B-B9CF-4A7F1D694A60}"/>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6" name="TextBox 325">
          <a:extLst>
            <a:ext uri="{FF2B5EF4-FFF2-40B4-BE49-F238E27FC236}">
              <a16:creationId xmlns:a16="http://schemas.microsoft.com/office/drawing/2014/main" id="{5957F701-0E8E-4E84-A2BD-71646983B16A}"/>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7" name="TextBox 326">
          <a:extLst>
            <a:ext uri="{FF2B5EF4-FFF2-40B4-BE49-F238E27FC236}">
              <a16:creationId xmlns:a16="http://schemas.microsoft.com/office/drawing/2014/main" id="{2DDB2A7F-61CA-4161-9171-C1F4361AB2E1}"/>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8" name="TextBox 327">
          <a:extLst>
            <a:ext uri="{FF2B5EF4-FFF2-40B4-BE49-F238E27FC236}">
              <a16:creationId xmlns:a16="http://schemas.microsoft.com/office/drawing/2014/main" id="{9992AFD8-584D-4E99-A945-C80C3EA52345}"/>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29" name="TextBox 328">
          <a:extLst>
            <a:ext uri="{FF2B5EF4-FFF2-40B4-BE49-F238E27FC236}">
              <a16:creationId xmlns:a16="http://schemas.microsoft.com/office/drawing/2014/main" id="{9BF26DDA-2E70-423E-977B-102BEE3A3359}"/>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30" name="TextBox 329">
          <a:extLst>
            <a:ext uri="{FF2B5EF4-FFF2-40B4-BE49-F238E27FC236}">
              <a16:creationId xmlns:a16="http://schemas.microsoft.com/office/drawing/2014/main" id="{7F950070-4760-44CC-8521-F2432F16D5D4}"/>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31" name="TextBox 330">
          <a:extLst>
            <a:ext uri="{FF2B5EF4-FFF2-40B4-BE49-F238E27FC236}">
              <a16:creationId xmlns:a16="http://schemas.microsoft.com/office/drawing/2014/main" id="{5FFC6FE3-18AD-40E0-8ACF-2928C4859E35}"/>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32" name="TextBox 331">
          <a:extLst>
            <a:ext uri="{FF2B5EF4-FFF2-40B4-BE49-F238E27FC236}">
              <a16:creationId xmlns:a16="http://schemas.microsoft.com/office/drawing/2014/main" id="{DCA3F4FF-9809-42BD-982E-ACC291E4087A}"/>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33" name="TextBox 332">
          <a:extLst>
            <a:ext uri="{FF2B5EF4-FFF2-40B4-BE49-F238E27FC236}">
              <a16:creationId xmlns:a16="http://schemas.microsoft.com/office/drawing/2014/main" id="{E9E7E2E5-8DF4-42EE-AA6A-C49E2A7CAC61}"/>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34" name="TextBox 333">
          <a:extLst>
            <a:ext uri="{FF2B5EF4-FFF2-40B4-BE49-F238E27FC236}">
              <a16:creationId xmlns:a16="http://schemas.microsoft.com/office/drawing/2014/main" id="{D90E43AF-3AA6-44E8-9510-56112610F96D}"/>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35" name="TextBox 334">
          <a:extLst>
            <a:ext uri="{FF2B5EF4-FFF2-40B4-BE49-F238E27FC236}">
              <a16:creationId xmlns:a16="http://schemas.microsoft.com/office/drawing/2014/main" id="{D7C04C60-6436-47E1-9A9F-A1FB6DF0BFF3}"/>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36" name="TextBox 335">
          <a:extLst>
            <a:ext uri="{FF2B5EF4-FFF2-40B4-BE49-F238E27FC236}">
              <a16:creationId xmlns:a16="http://schemas.microsoft.com/office/drawing/2014/main" id="{67387D06-F34B-4AC6-AB03-DF1BEF0D6EC1}"/>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409575</xdr:colOff>
      <xdr:row>19</xdr:row>
      <xdr:rowOff>0</xdr:rowOff>
    </xdr:from>
    <xdr:ext cx="184731" cy="264560"/>
    <xdr:sp macro="" textlink="">
      <xdr:nvSpPr>
        <xdr:cNvPr id="337" name="TextBox 336">
          <a:extLst>
            <a:ext uri="{FF2B5EF4-FFF2-40B4-BE49-F238E27FC236}">
              <a16:creationId xmlns:a16="http://schemas.microsoft.com/office/drawing/2014/main" id="{AFBDCE43-D285-49D4-8933-8FD028EBD9CC}"/>
            </a:ext>
          </a:extLst>
        </xdr:cNvPr>
        <xdr:cNvSpPr txBox="1"/>
      </xdr:nvSpPr>
      <xdr:spPr>
        <a:xfrm>
          <a:off x="914400" y="4234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1063"/>
  <sheetViews>
    <sheetView showWhiteSpace="0" topLeftCell="A58" zoomScaleNormal="100" zoomScaleSheetLayoutView="85" workbookViewId="0">
      <selection activeCell="K271" sqref="K271"/>
    </sheetView>
  </sheetViews>
  <sheetFormatPr defaultColWidth="9.109375" defaultRowHeight="13.2" x14ac:dyDescent="0.25"/>
  <cols>
    <col min="1" max="1" width="8.88671875" style="53" customWidth="1"/>
    <col min="2" max="2" width="44.88671875" style="2" customWidth="1"/>
    <col min="3" max="3" width="13.88671875" style="2" customWidth="1"/>
    <col min="4" max="4" width="16.88671875" style="2" customWidth="1"/>
    <col min="5" max="5" width="18.109375" style="2" customWidth="1"/>
    <col min="6" max="6" width="22.88671875" style="2" customWidth="1"/>
    <col min="7" max="7" width="18.88671875" style="1" customWidth="1"/>
    <col min="8" max="8" width="16.33203125" style="1" customWidth="1"/>
    <col min="9" max="9" width="18.88671875" style="1" customWidth="1"/>
    <col min="10" max="10" width="9.109375" style="1"/>
    <col min="11" max="11" width="19.33203125" style="1" customWidth="1"/>
    <col min="12" max="12" width="16.88671875" style="1" customWidth="1"/>
    <col min="13" max="13" width="9.109375" style="1"/>
    <col min="14" max="14" width="13.109375" style="1" customWidth="1"/>
    <col min="15" max="15" width="18.109375" style="1" customWidth="1"/>
    <col min="16" max="16384" width="9.109375" style="1"/>
  </cols>
  <sheetData>
    <row r="1" spans="1:8" ht="22.5" customHeight="1" x14ac:dyDescent="0.25">
      <c r="A1" s="225" t="s">
        <v>66</v>
      </c>
      <c r="B1" s="225"/>
      <c r="C1" s="225"/>
      <c r="D1" s="225"/>
      <c r="E1" s="225"/>
      <c r="F1" s="225"/>
    </row>
    <row r="2" spans="1:8" ht="27.6" x14ac:dyDescent="0.25">
      <c r="A2" s="45" t="s">
        <v>0</v>
      </c>
      <c r="B2" s="17" t="s">
        <v>1</v>
      </c>
      <c r="C2" s="17" t="s">
        <v>2</v>
      </c>
      <c r="D2" s="18" t="s">
        <v>3</v>
      </c>
      <c r="E2" s="41" t="s">
        <v>175</v>
      </c>
      <c r="F2" s="41" t="s">
        <v>176</v>
      </c>
    </row>
    <row r="3" spans="1:8" ht="103.5" customHeight="1" x14ac:dyDescent="0.25">
      <c r="A3" s="46" t="s">
        <v>76</v>
      </c>
      <c r="B3" s="227" t="s">
        <v>77</v>
      </c>
      <c r="C3" s="227"/>
      <c r="D3" s="227"/>
      <c r="E3" s="227"/>
      <c r="F3" s="227"/>
    </row>
    <row r="4" spans="1:8" ht="27.6" x14ac:dyDescent="0.25">
      <c r="A4" s="46" t="s">
        <v>78</v>
      </c>
      <c r="B4" s="227" t="s">
        <v>79</v>
      </c>
      <c r="C4" s="227"/>
      <c r="D4" s="227"/>
      <c r="E4" s="227"/>
      <c r="F4" s="227"/>
    </row>
    <row r="5" spans="1:8" ht="61.5" customHeight="1" x14ac:dyDescent="0.25">
      <c r="A5" s="46" t="s">
        <v>81</v>
      </c>
      <c r="B5" s="227" t="s">
        <v>80</v>
      </c>
      <c r="C5" s="227"/>
      <c r="D5" s="227"/>
      <c r="E5" s="227"/>
      <c r="F5" s="227"/>
    </row>
    <row r="6" spans="1:8" ht="12.75" customHeight="1" x14ac:dyDescent="0.25">
      <c r="A6" s="47">
        <v>1</v>
      </c>
      <c r="B6" s="226" t="s">
        <v>4</v>
      </c>
      <c r="C6" s="226"/>
      <c r="D6" s="226"/>
      <c r="E6" s="226"/>
      <c r="F6" s="226"/>
    </row>
    <row r="7" spans="1:8" ht="54.75" customHeight="1" x14ac:dyDescent="0.25">
      <c r="A7" s="44">
        <v>1.1000000000000001</v>
      </c>
      <c r="B7" s="19" t="s">
        <v>82</v>
      </c>
      <c r="C7" s="11" t="s">
        <v>417</v>
      </c>
      <c r="D7" s="12">
        <v>190</v>
      </c>
      <c r="E7" s="43"/>
      <c r="F7" s="43"/>
    </row>
    <row r="8" spans="1:8" ht="39" customHeight="1" x14ac:dyDescent="0.25">
      <c r="A8" s="44">
        <v>1.2</v>
      </c>
      <c r="B8" s="19" t="s">
        <v>83</v>
      </c>
      <c r="C8" s="11" t="s">
        <v>5</v>
      </c>
      <c r="D8" s="12">
        <v>6659</v>
      </c>
      <c r="E8" s="43"/>
      <c r="F8" s="43"/>
    </row>
    <row r="9" spans="1:8" ht="52.8" x14ac:dyDescent="0.25">
      <c r="A9" s="44">
        <v>1.3</v>
      </c>
      <c r="B9" s="19" t="s">
        <v>17</v>
      </c>
      <c r="C9" s="11" t="s">
        <v>42</v>
      </c>
      <c r="D9" s="12">
        <v>1</v>
      </c>
      <c r="E9" s="43"/>
      <c r="F9" s="43"/>
    </row>
    <row r="10" spans="1:8" ht="26.4" x14ac:dyDescent="0.25">
      <c r="A10" s="44">
        <v>1.4</v>
      </c>
      <c r="B10" s="19" t="s">
        <v>18</v>
      </c>
      <c r="C10" s="11" t="s">
        <v>5</v>
      </c>
      <c r="D10" s="12">
        <v>1</v>
      </c>
      <c r="E10" s="43"/>
      <c r="F10" s="43"/>
    </row>
    <row r="11" spans="1:8" ht="52.8" x14ac:dyDescent="0.25">
      <c r="A11" s="44">
        <v>1.5</v>
      </c>
      <c r="B11" s="19" t="s">
        <v>75</v>
      </c>
      <c r="C11" s="11" t="s">
        <v>42</v>
      </c>
      <c r="D11" s="12">
        <v>1</v>
      </c>
      <c r="E11" s="43"/>
      <c r="F11" s="43"/>
    </row>
    <row r="12" spans="1:8" ht="66" x14ac:dyDescent="0.25">
      <c r="A12" s="69">
        <v>1.6</v>
      </c>
      <c r="B12" s="70" t="s">
        <v>84</v>
      </c>
      <c r="C12" s="11" t="s">
        <v>42</v>
      </c>
      <c r="D12" s="68">
        <v>1</v>
      </c>
      <c r="E12" s="67"/>
      <c r="F12" s="67"/>
      <c r="H12" s="3"/>
    </row>
    <row r="13" spans="1:8" ht="52.8" x14ac:dyDescent="0.25">
      <c r="A13" s="44">
        <v>1.7</v>
      </c>
      <c r="B13" s="13" t="s">
        <v>144</v>
      </c>
      <c r="C13" s="11" t="s">
        <v>5</v>
      </c>
      <c r="D13" s="12">
        <v>1800</v>
      </c>
      <c r="E13" s="43"/>
      <c r="F13" s="43"/>
      <c r="H13" s="3"/>
    </row>
    <row r="14" spans="1:8" ht="39.6" x14ac:dyDescent="0.25">
      <c r="A14" s="44">
        <v>1.8</v>
      </c>
      <c r="B14" s="13" t="s">
        <v>85</v>
      </c>
      <c r="C14" s="11" t="s">
        <v>42</v>
      </c>
      <c r="D14" s="12">
        <v>1</v>
      </c>
      <c r="E14" s="43"/>
      <c r="F14" s="43"/>
      <c r="H14" s="3"/>
    </row>
    <row r="15" spans="1:8" ht="12.75" customHeight="1" x14ac:dyDescent="0.25">
      <c r="A15" s="210" t="s">
        <v>177</v>
      </c>
      <c r="B15" s="210"/>
      <c r="C15" s="210"/>
      <c r="D15" s="210"/>
      <c r="E15" s="210"/>
      <c r="F15" s="20">
        <f>SUM(F7:F14)</f>
        <v>0</v>
      </c>
    </row>
    <row r="16" spans="1:8" ht="27.6" x14ac:dyDescent="0.25">
      <c r="A16" s="48" t="s">
        <v>0</v>
      </c>
      <c r="B16" s="18" t="s">
        <v>1</v>
      </c>
      <c r="C16" s="21" t="s">
        <v>2</v>
      </c>
      <c r="D16" s="18" t="s">
        <v>3</v>
      </c>
      <c r="E16" s="41" t="s">
        <v>175</v>
      </c>
      <c r="F16" s="41" t="s">
        <v>176</v>
      </c>
    </row>
    <row r="17" spans="1:8" ht="21" customHeight="1" x14ac:dyDescent="0.25">
      <c r="A17" s="47">
        <v>2</v>
      </c>
      <c r="B17" s="226" t="s">
        <v>86</v>
      </c>
      <c r="C17" s="226"/>
      <c r="D17" s="226"/>
      <c r="E17" s="226"/>
      <c r="F17" s="226"/>
    </row>
    <row r="18" spans="1:8" ht="105.6" x14ac:dyDescent="0.25">
      <c r="A18" s="44">
        <v>2.1</v>
      </c>
      <c r="B18" s="22" t="s">
        <v>87</v>
      </c>
      <c r="C18" s="194" t="s">
        <v>5</v>
      </c>
      <c r="D18" s="12">
        <v>200</v>
      </c>
      <c r="E18" s="43"/>
      <c r="F18" s="43"/>
    </row>
    <row r="19" spans="1:8" ht="105.6" x14ac:dyDescent="0.25">
      <c r="A19" s="44">
        <v>2.2000000000000002</v>
      </c>
      <c r="B19" s="22" t="s">
        <v>88</v>
      </c>
      <c r="C19" s="11" t="s">
        <v>6</v>
      </c>
      <c r="D19" s="12">
        <v>216</v>
      </c>
      <c r="E19" s="43"/>
      <c r="F19" s="43"/>
    </row>
    <row r="20" spans="1:8" ht="19.5" customHeight="1" x14ac:dyDescent="0.25">
      <c r="A20" s="44">
        <v>2.2999999999999998</v>
      </c>
      <c r="B20" s="22" t="s">
        <v>89</v>
      </c>
      <c r="C20" s="11" t="s">
        <v>90</v>
      </c>
      <c r="D20" s="12">
        <v>5</v>
      </c>
      <c r="E20" s="43"/>
      <c r="F20" s="43"/>
    </row>
    <row r="21" spans="1:8" ht="19.5" customHeight="1" x14ac:dyDescent="0.25">
      <c r="A21" s="44">
        <v>2.4</v>
      </c>
      <c r="B21" s="22" t="s">
        <v>91</v>
      </c>
      <c r="C21" s="11" t="s">
        <v>90</v>
      </c>
      <c r="D21" s="12">
        <v>5</v>
      </c>
      <c r="E21" s="43"/>
      <c r="F21" s="43"/>
    </row>
    <row r="22" spans="1:8" ht="81" customHeight="1" x14ac:dyDescent="0.25">
      <c r="A22" s="44">
        <v>2.5</v>
      </c>
      <c r="B22" s="22" t="s">
        <v>92</v>
      </c>
      <c r="C22" s="11" t="s">
        <v>90</v>
      </c>
      <c r="D22" s="12">
        <v>7</v>
      </c>
      <c r="E22" s="43"/>
      <c r="F22" s="43"/>
    </row>
    <row r="23" spans="1:8" ht="66" x14ac:dyDescent="0.25">
      <c r="A23" s="44">
        <v>2.6</v>
      </c>
      <c r="B23" s="22" t="s">
        <v>95</v>
      </c>
      <c r="C23" s="11" t="s">
        <v>63</v>
      </c>
      <c r="D23" s="12">
        <v>0.15</v>
      </c>
      <c r="E23" s="67"/>
      <c r="F23" s="43"/>
    </row>
    <row r="24" spans="1:8" ht="12.75" customHeight="1" x14ac:dyDescent="0.25">
      <c r="A24" s="210" t="s">
        <v>178</v>
      </c>
      <c r="B24" s="210"/>
      <c r="C24" s="210"/>
      <c r="D24" s="210"/>
      <c r="E24" s="210"/>
      <c r="F24" s="20">
        <f>SUM(F18:F23)</f>
        <v>0</v>
      </c>
    </row>
    <row r="25" spans="1:8" ht="27.6" x14ac:dyDescent="0.25">
      <c r="A25" s="48" t="s">
        <v>0</v>
      </c>
      <c r="B25" s="18" t="s">
        <v>1</v>
      </c>
      <c r="C25" s="21" t="s">
        <v>2</v>
      </c>
      <c r="D25" s="18" t="s">
        <v>3</v>
      </c>
      <c r="E25" s="41" t="s">
        <v>175</v>
      </c>
      <c r="F25" s="41" t="s">
        <v>176</v>
      </c>
    </row>
    <row r="26" spans="1:8" ht="12.75" customHeight="1" x14ac:dyDescent="0.25">
      <c r="A26" s="49">
        <v>3</v>
      </c>
      <c r="B26" s="217" t="s">
        <v>27</v>
      </c>
      <c r="C26" s="218"/>
      <c r="D26" s="218"/>
      <c r="E26" s="218"/>
      <c r="F26" s="219"/>
    </row>
    <row r="27" spans="1:8" ht="66" x14ac:dyDescent="0.25">
      <c r="A27" s="44">
        <v>3.1</v>
      </c>
      <c r="B27" s="22" t="s">
        <v>19</v>
      </c>
      <c r="C27" s="11" t="s">
        <v>6</v>
      </c>
      <c r="D27" s="68">
        <v>3408</v>
      </c>
      <c r="E27" s="43"/>
      <c r="F27" s="43"/>
    </row>
    <row r="28" spans="1:8" ht="26.4" x14ac:dyDescent="0.25">
      <c r="A28" s="44">
        <v>3.2</v>
      </c>
      <c r="B28" s="13" t="s">
        <v>10</v>
      </c>
      <c r="C28" s="11" t="s">
        <v>5</v>
      </c>
      <c r="D28" s="12">
        <v>852</v>
      </c>
      <c r="E28" s="43"/>
      <c r="F28" s="43"/>
    </row>
    <row r="29" spans="1:8" ht="75.75" customHeight="1" x14ac:dyDescent="0.25">
      <c r="A29" s="44">
        <v>3.3</v>
      </c>
      <c r="B29" s="22" t="s">
        <v>401</v>
      </c>
      <c r="C29" s="11" t="s">
        <v>6</v>
      </c>
      <c r="D29" s="12">
        <v>170</v>
      </c>
      <c r="E29" s="43"/>
      <c r="F29" s="43"/>
      <c r="H29" s="3"/>
    </row>
    <row r="30" spans="1:8" ht="79.2" x14ac:dyDescent="0.25">
      <c r="A30" s="44">
        <v>3.4</v>
      </c>
      <c r="B30" s="22" t="s">
        <v>93</v>
      </c>
      <c r="C30" s="11" t="s">
        <v>6</v>
      </c>
      <c r="D30" s="12">
        <v>90</v>
      </c>
      <c r="E30" s="43"/>
      <c r="F30" s="43"/>
      <c r="H30" s="3"/>
    </row>
    <row r="31" spans="1:8" ht="105.6" x14ac:dyDescent="0.25">
      <c r="A31" s="44">
        <v>3.5</v>
      </c>
      <c r="B31" s="22" t="s">
        <v>33</v>
      </c>
      <c r="C31" s="11" t="s">
        <v>6</v>
      </c>
      <c r="D31" s="12">
        <v>4175</v>
      </c>
      <c r="E31" s="43"/>
      <c r="F31" s="43"/>
      <c r="H31" s="3"/>
    </row>
    <row r="32" spans="1:8" ht="66" x14ac:dyDescent="0.25">
      <c r="A32" s="44">
        <v>3.6</v>
      </c>
      <c r="B32" s="22" t="s">
        <v>393</v>
      </c>
      <c r="C32" s="11" t="s">
        <v>6</v>
      </c>
      <c r="D32" s="12">
        <v>65</v>
      </c>
      <c r="E32" s="43"/>
      <c r="F32" s="43"/>
      <c r="H32" s="3"/>
    </row>
    <row r="33" spans="1:8" ht="79.2" x14ac:dyDescent="0.25">
      <c r="A33" s="44">
        <v>3.7</v>
      </c>
      <c r="B33" s="22" t="s">
        <v>21</v>
      </c>
      <c r="C33" s="11" t="s">
        <v>6</v>
      </c>
      <c r="D33" s="12">
        <v>629</v>
      </c>
      <c r="E33" s="43"/>
      <c r="F33" s="43"/>
      <c r="H33" s="3"/>
    </row>
    <row r="34" spans="1:8" ht="92.4" x14ac:dyDescent="0.25">
      <c r="A34" s="44">
        <v>3.8</v>
      </c>
      <c r="B34" s="22" t="s">
        <v>20</v>
      </c>
      <c r="C34" s="11" t="s">
        <v>6</v>
      </c>
      <c r="D34" s="12">
        <v>419</v>
      </c>
      <c r="E34" s="43"/>
      <c r="F34" s="43"/>
      <c r="H34" s="3"/>
    </row>
    <row r="35" spans="1:8" ht="118.8" x14ac:dyDescent="0.25">
      <c r="A35" s="44">
        <v>3.9</v>
      </c>
      <c r="B35" s="22" t="s">
        <v>392</v>
      </c>
      <c r="C35" s="11" t="s">
        <v>6</v>
      </c>
      <c r="D35" s="12">
        <v>209</v>
      </c>
      <c r="E35" s="43"/>
      <c r="F35" s="43"/>
      <c r="H35" s="3"/>
    </row>
    <row r="36" spans="1:8" ht="79.2" x14ac:dyDescent="0.25">
      <c r="A36" s="44" t="s">
        <v>402</v>
      </c>
      <c r="B36" s="22" t="s">
        <v>22</v>
      </c>
      <c r="C36" s="11" t="s">
        <v>6</v>
      </c>
      <c r="D36" s="12">
        <v>105</v>
      </c>
      <c r="E36" s="43"/>
      <c r="F36" s="43"/>
      <c r="H36" s="3"/>
    </row>
    <row r="37" spans="1:8" ht="66" x14ac:dyDescent="0.25">
      <c r="A37" s="44" t="s">
        <v>403</v>
      </c>
      <c r="B37" s="22" t="s">
        <v>23</v>
      </c>
      <c r="C37" s="11" t="s">
        <v>5</v>
      </c>
      <c r="D37" s="12">
        <v>2200</v>
      </c>
      <c r="E37" s="67"/>
      <c r="F37" s="43"/>
      <c r="H37" s="3"/>
    </row>
    <row r="38" spans="1:8" ht="105.6" x14ac:dyDescent="0.25">
      <c r="A38" s="44" t="s">
        <v>404</v>
      </c>
      <c r="B38" s="22" t="s">
        <v>24</v>
      </c>
      <c r="C38" s="11" t="s">
        <v>5</v>
      </c>
      <c r="D38" s="12">
        <v>2150</v>
      </c>
      <c r="E38" s="43"/>
      <c r="F38" s="43"/>
      <c r="H38" s="3"/>
    </row>
    <row r="39" spans="1:8" ht="92.4" x14ac:dyDescent="0.25">
      <c r="A39" s="44" t="s">
        <v>405</v>
      </c>
      <c r="B39" s="22" t="s">
        <v>25</v>
      </c>
      <c r="C39" s="11" t="s">
        <v>417</v>
      </c>
      <c r="D39" s="12">
        <v>210</v>
      </c>
      <c r="E39" s="67"/>
      <c r="F39" s="43"/>
      <c r="H39" s="3"/>
    </row>
    <row r="40" spans="1:8" ht="92.4" x14ac:dyDescent="0.25">
      <c r="A40" s="44" t="s">
        <v>406</v>
      </c>
      <c r="B40" s="22" t="s">
        <v>26</v>
      </c>
      <c r="C40" s="11" t="s">
        <v>417</v>
      </c>
      <c r="D40" s="12">
        <v>179</v>
      </c>
      <c r="E40" s="67"/>
      <c r="F40" s="43"/>
      <c r="H40" s="3"/>
    </row>
    <row r="41" spans="1:8" ht="66" x14ac:dyDescent="0.25">
      <c r="A41" s="44" t="s">
        <v>407</v>
      </c>
      <c r="B41" s="22" t="s">
        <v>753</v>
      </c>
      <c r="C41" s="11" t="s">
        <v>15</v>
      </c>
      <c r="D41" s="12">
        <v>4</v>
      </c>
      <c r="E41" s="67"/>
      <c r="F41" s="43"/>
      <c r="H41" s="3"/>
    </row>
    <row r="42" spans="1:8" ht="66" x14ac:dyDescent="0.25">
      <c r="A42" s="44" t="s">
        <v>408</v>
      </c>
      <c r="B42" s="22" t="s">
        <v>34</v>
      </c>
      <c r="C42" s="11" t="s">
        <v>5</v>
      </c>
      <c r="D42" s="12">
        <v>2830</v>
      </c>
      <c r="E42" s="67"/>
      <c r="F42" s="43"/>
      <c r="H42" s="3"/>
    </row>
    <row r="43" spans="1:8" ht="145.19999999999999" x14ac:dyDescent="0.25">
      <c r="A43" s="44" t="s">
        <v>409</v>
      </c>
      <c r="B43" s="22" t="s">
        <v>36</v>
      </c>
      <c r="C43" s="11" t="s">
        <v>15</v>
      </c>
      <c r="D43" s="12">
        <v>4</v>
      </c>
      <c r="E43" s="43"/>
      <c r="F43" s="43"/>
      <c r="H43" s="3"/>
    </row>
    <row r="44" spans="1:8" ht="132" x14ac:dyDescent="0.25">
      <c r="A44" s="44" t="s">
        <v>410</v>
      </c>
      <c r="B44" s="22" t="s">
        <v>382</v>
      </c>
      <c r="C44" s="11" t="s">
        <v>15</v>
      </c>
      <c r="D44" s="12">
        <v>3</v>
      </c>
      <c r="E44" s="43"/>
      <c r="F44" s="43"/>
      <c r="H44" s="3"/>
    </row>
    <row r="45" spans="1:8" ht="132" x14ac:dyDescent="0.25">
      <c r="A45" s="44" t="s">
        <v>411</v>
      </c>
      <c r="B45" s="22" t="s">
        <v>383</v>
      </c>
      <c r="C45" s="11" t="s">
        <v>15</v>
      </c>
      <c r="D45" s="12">
        <v>4</v>
      </c>
      <c r="E45" s="43"/>
      <c r="F45" s="43"/>
      <c r="H45" s="3"/>
    </row>
    <row r="46" spans="1:8" ht="132" x14ac:dyDescent="0.25">
      <c r="A46" s="44" t="s">
        <v>412</v>
      </c>
      <c r="B46" s="22" t="s">
        <v>384</v>
      </c>
      <c r="C46" s="11" t="s">
        <v>15</v>
      </c>
      <c r="D46" s="12">
        <v>4</v>
      </c>
      <c r="E46" s="43"/>
      <c r="F46" s="43"/>
      <c r="H46" s="3"/>
    </row>
    <row r="47" spans="1:8" ht="132" x14ac:dyDescent="0.25">
      <c r="A47" s="44" t="s">
        <v>413</v>
      </c>
      <c r="B47" s="22" t="s">
        <v>385</v>
      </c>
      <c r="C47" s="11" t="s">
        <v>15</v>
      </c>
      <c r="D47" s="12">
        <v>75</v>
      </c>
      <c r="E47" s="43"/>
      <c r="F47" s="43"/>
      <c r="H47" s="3"/>
    </row>
    <row r="48" spans="1:8" ht="132" x14ac:dyDescent="0.25">
      <c r="A48" s="44" t="s">
        <v>414</v>
      </c>
      <c r="B48" s="22" t="s">
        <v>386</v>
      </c>
      <c r="C48" s="11" t="s">
        <v>15</v>
      </c>
      <c r="D48" s="12">
        <v>25</v>
      </c>
      <c r="E48" s="43"/>
      <c r="F48" s="43"/>
      <c r="H48" s="3"/>
    </row>
    <row r="49" spans="1:8" ht="132" x14ac:dyDescent="0.25">
      <c r="A49" s="44" t="s">
        <v>415</v>
      </c>
      <c r="B49" s="22" t="s">
        <v>387</v>
      </c>
      <c r="C49" s="11" t="s">
        <v>15</v>
      </c>
      <c r="D49" s="12">
        <v>75</v>
      </c>
      <c r="E49" s="43"/>
      <c r="F49" s="43"/>
      <c r="H49" s="3"/>
    </row>
    <row r="50" spans="1:8" ht="132" x14ac:dyDescent="0.25">
      <c r="A50" s="44" t="s">
        <v>416</v>
      </c>
      <c r="B50" s="22" t="s">
        <v>388</v>
      </c>
      <c r="C50" s="11" t="s">
        <v>15</v>
      </c>
      <c r="D50" s="12">
        <v>80</v>
      </c>
      <c r="E50" s="43"/>
      <c r="F50" s="43"/>
      <c r="H50" s="3"/>
    </row>
    <row r="51" spans="1:8" ht="132" x14ac:dyDescent="0.25">
      <c r="A51" s="44" t="s">
        <v>754</v>
      </c>
      <c r="B51" s="22" t="s">
        <v>389</v>
      </c>
      <c r="C51" s="11" t="s">
        <v>15</v>
      </c>
      <c r="D51" s="12">
        <v>120</v>
      </c>
      <c r="E51" s="43"/>
      <c r="F51" s="43"/>
      <c r="H51" s="3"/>
    </row>
    <row r="52" spans="1:8" ht="13.8" x14ac:dyDescent="0.25">
      <c r="A52" s="210" t="s">
        <v>180</v>
      </c>
      <c r="B52" s="210"/>
      <c r="C52" s="210"/>
      <c r="D52" s="210"/>
      <c r="E52" s="210"/>
      <c r="F52" s="23">
        <f>SUM(F27:F51)</f>
        <v>0</v>
      </c>
      <c r="H52" s="3"/>
    </row>
    <row r="53" spans="1:8" ht="27.6" x14ac:dyDescent="0.25">
      <c r="A53" s="48" t="s">
        <v>0</v>
      </c>
      <c r="B53" s="18" t="s">
        <v>1</v>
      </c>
      <c r="C53" s="21" t="s">
        <v>2</v>
      </c>
      <c r="D53" s="18" t="s">
        <v>3</v>
      </c>
      <c r="E53" s="41" t="s">
        <v>175</v>
      </c>
      <c r="F53" s="41" t="s">
        <v>176</v>
      </c>
      <c r="H53" s="3"/>
    </row>
    <row r="54" spans="1:8" ht="13.8" x14ac:dyDescent="0.25">
      <c r="A54" s="49" t="s">
        <v>181</v>
      </c>
      <c r="B54" s="207" t="s">
        <v>145</v>
      </c>
      <c r="C54" s="208"/>
      <c r="D54" s="208"/>
      <c r="E54" s="208"/>
      <c r="F54" s="209"/>
      <c r="H54" s="3"/>
    </row>
    <row r="55" spans="1:8" ht="52.8" x14ac:dyDescent="0.25">
      <c r="A55" s="44" t="s">
        <v>182</v>
      </c>
      <c r="B55" s="22" t="s">
        <v>146</v>
      </c>
      <c r="C55" s="11" t="s">
        <v>28</v>
      </c>
      <c r="D55" s="12">
        <v>115</v>
      </c>
      <c r="E55" s="67"/>
      <c r="F55" s="43"/>
      <c r="H55" s="3"/>
    </row>
    <row r="56" spans="1:8" ht="145.19999999999999" x14ac:dyDescent="0.25">
      <c r="A56" s="44" t="s">
        <v>183</v>
      </c>
      <c r="B56" s="22" t="s">
        <v>147</v>
      </c>
      <c r="C56" s="11" t="s">
        <v>28</v>
      </c>
      <c r="D56" s="12">
        <v>845</v>
      </c>
      <c r="E56" s="67"/>
      <c r="F56" s="43"/>
      <c r="H56" s="3"/>
    </row>
    <row r="57" spans="1:8" ht="118.8" x14ac:dyDescent="0.25">
      <c r="A57" s="44" t="s">
        <v>184</v>
      </c>
      <c r="B57" s="22" t="s">
        <v>148</v>
      </c>
      <c r="C57" s="11" t="s">
        <v>28</v>
      </c>
      <c r="D57" s="12">
        <v>630</v>
      </c>
      <c r="E57" s="67"/>
      <c r="F57" s="43"/>
      <c r="H57" s="3"/>
    </row>
    <row r="58" spans="1:8" ht="132" x14ac:dyDescent="0.25">
      <c r="A58" s="44" t="s">
        <v>185</v>
      </c>
      <c r="B58" s="22" t="s">
        <v>149</v>
      </c>
      <c r="C58" s="11" t="s">
        <v>28</v>
      </c>
      <c r="D58" s="12">
        <v>498</v>
      </c>
      <c r="E58" s="67"/>
      <c r="F58" s="43"/>
      <c r="H58" s="3"/>
    </row>
    <row r="59" spans="1:8" ht="92.4" x14ac:dyDescent="0.25">
      <c r="A59" s="44" t="s">
        <v>186</v>
      </c>
      <c r="B59" s="22" t="s">
        <v>150</v>
      </c>
      <c r="C59" s="11" t="s">
        <v>42</v>
      </c>
      <c r="D59" s="12">
        <v>1</v>
      </c>
      <c r="E59" s="67"/>
      <c r="F59" s="43"/>
      <c r="H59" s="3"/>
    </row>
    <row r="60" spans="1:8" ht="52.8" x14ac:dyDescent="0.25">
      <c r="A60" s="44" t="s">
        <v>187</v>
      </c>
      <c r="B60" s="22" t="s">
        <v>151</v>
      </c>
      <c r="C60" s="11" t="s">
        <v>417</v>
      </c>
      <c r="D60" s="12">
        <v>160</v>
      </c>
      <c r="E60" s="67"/>
      <c r="F60" s="43"/>
      <c r="H60" s="3"/>
    </row>
    <row r="61" spans="1:8" ht="66" x14ac:dyDescent="0.25">
      <c r="A61" s="44" t="s">
        <v>188</v>
      </c>
      <c r="B61" s="22" t="s">
        <v>152</v>
      </c>
      <c r="C61" s="11" t="s">
        <v>417</v>
      </c>
      <c r="D61" s="12">
        <v>80</v>
      </c>
      <c r="E61" s="67"/>
      <c r="F61" s="43"/>
      <c r="H61" s="3"/>
    </row>
    <row r="62" spans="1:8" ht="92.4" x14ac:dyDescent="0.25">
      <c r="A62" s="44" t="s">
        <v>189</v>
      </c>
      <c r="B62" s="22" t="s">
        <v>153</v>
      </c>
      <c r="C62" s="11" t="s">
        <v>417</v>
      </c>
      <c r="D62" s="12">
        <v>140</v>
      </c>
      <c r="E62" s="67"/>
      <c r="F62" s="43"/>
      <c r="H62" s="3"/>
    </row>
    <row r="63" spans="1:8" ht="92.4" x14ac:dyDescent="0.25">
      <c r="A63" s="44" t="s">
        <v>190</v>
      </c>
      <c r="B63" s="22" t="s">
        <v>154</v>
      </c>
      <c r="C63" s="11" t="s">
        <v>29</v>
      </c>
      <c r="D63" s="12">
        <v>450</v>
      </c>
      <c r="E63" s="67"/>
      <c r="F63" s="43"/>
      <c r="H63" s="3"/>
    </row>
    <row r="64" spans="1:8" ht="118.8" x14ac:dyDescent="0.25">
      <c r="A64" s="44" t="s">
        <v>191</v>
      </c>
      <c r="B64" s="22" t="s">
        <v>157</v>
      </c>
      <c r="C64" s="11" t="s">
        <v>5</v>
      </c>
      <c r="D64" s="12">
        <v>700</v>
      </c>
      <c r="E64" s="67"/>
      <c r="F64" s="43"/>
      <c r="H64" s="3"/>
    </row>
    <row r="65" spans="1:10" ht="39.6" x14ac:dyDescent="0.25">
      <c r="A65" s="44" t="s">
        <v>192</v>
      </c>
      <c r="B65" s="22" t="s">
        <v>155</v>
      </c>
      <c r="C65" s="11" t="s">
        <v>42</v>
      </c>
      <c r="D65" s="12">
        <v>1</v>
      </c>
      <c r="E65" s="67"/>
      <c r="F65" s="43"/>
      <c r="H65" s="3"/>
    </row>
    <row r="66" spans="1:10" ht="52.8" x14ac:dyDescent="0.25">
      <c r="A66" s="44" t="s">
        <v>193</v>
      </c>
      <c r="B66" s="22" t="s">
        <v>156</v>
      </c>
      <c r="C66" s="11" t="s">
        <v>417</v>
      </c>
      <c r="D66" s="12">
        <v>72</v>
      </c>
      <c r="E66" s="67"/>
      <c r="F66" s="43"/>
      <c r="H66" s="3"/>
    </row>
    <row r="67" spans="1:10" ht="13.8" x14ac:dyDescent="0.25">
      <c r="A67" s="210" t="s">
        <v>179</v>
      </c>
      <c r="B67" s="210"/>
      <c r="C67" s="210"/>
      <c r="D67" s="210"/>
      <c r="E67" s="210"/>
      <c r="F67" s="23">
        <f>SUM(F55:F66)</f>
        <v>0</v>
      </c>
    </row>
    <row r="68" spans="1:10" ht="27.6" x14ac:dyDescent="0.25">
      <c r="A68" s="48" t="s">
        <v>0</v>
      </c>
      <c r="B68" s="18" t="s">
        <v>1</v>
      </c>
      <c r="C68" s="21" t="s">
        <v>2</v>
      </c>
      <c r="D68" s="18" t="s">
        <v>3</v>
      </c>
      <c r="E68" s="41" t="s">
        <v>175</v>
      </c>
      <c r="F68" s="41" t="s">
        <v>176</v>
      </c>
    </row>
    <row r="69" spans="1:10" ht="13.8" x14ac:dyDescent="0.25">
      <c r="A69" s="49" t="s">
        <v>194</v>
      </c>
      <c r="B69" s="207" t="s">
        <v>158</v>
      </c>
      <c r="C69" s="208"/>
      <c r="D69" s="208"/>
      <c r="E69" s="208"/>
      <c r="F69" s="209"/>
    </row>
    <row r="70" spans="1:10" ht="52.8" x14ac:dyDescent="0.25">
      <c r="A70" s="44" t="s">
        <v>195</v>
      </c>
      <c r="B70" s="13" t="s">
        <v>769</v>
      </c>
      <c r="C70" s="11" t="s">
        <v>28</v>
      </c>
      <c r="D70" s="12">
        <v>21</v>
      </c>
      <c r="E70" s="67"/>
      <c r="F70" s="43"/>
    </row>
    <row r="71" spans="1:10" ht="66" x14ac:dyDescent="0.25">
      <c r="A71" s="44" t="s">
        <v>196</v>
      </c>
      <c r="B71" s="13" t="s">
        <v>159</v>
      </c>
      <c r="C71" s="11" t="s">
        <v>28</v>
      </c>
      <c r="D71" s="12">
        <v>11</v>
      </c>
      <c r="E71" s="67"/>
      <c r="F71" s="43"/>
    </row>
    <row r="72" spans="1:10" ht="39.6" x14ac:dyDescent="0.25">
      <c r="A72" s="44" t="s">
        <v>197</v>
      </c>
      <c r="B72" s="13" t="s">
        <v>105</v>
      </c>
      <c r="C72" s="11" t="s">
        <v>64</v>
      </c>
      <c r="D72" s="68">
        <v>16000</v>
      </c>
      <c r="E72" s="67"/>
      <c r="F72" s="43"/>
    </row>
    <row r="73" spans="1:10" ht="13.8" x14ac:dyDescent="0.25">
      <c r="A73" s="210" t="s">
        <v>198</v>
      </c>
      <c r="B73" s="210"/>
      <c r="C73" s="210"/>
      <c r="D73" s="210"/>
      <c r="E73" s="210"/>
      <c r="F73" s="23">
        <f>SUM(F70:F72)</f>
        <v>0</v>
      </c>
    </row>
    <row r="74" spans="1:10" ht="27.6" x14ac:dyDescent="0.25">
      <c r="A74" s="48" t="s">
        <v>0</v>
      </c>
      <c r="B74" s="18" t="s">
        <v>1</v>
      </c>
      <c r="C74" s="21" t="s">
        <v>2</v>
      </c>
      <c r="D74" s="18" t="s">
        <v>3</v>
      </c>
      <c r="E74" s="41" t="s">
        <v>175</v>
      </c>
      <c r="F74" s="41" t="s">
        <v>176</v>
      </c>
      <c r="H74" s="4"/>
      <c r="I74" s="4"/>
      <c r="J74" s="4"/>
    </row>
    <row r="75" spans="1:10" ht="13.5" customHeight="1" x14ac:dyDescent="0.25">
      <c r="A75" s="49" t="s">
        <v>199</v>
      </c>
      <c r="B75" s="207" t="s">
        <v>30</v>
      </c>
      <c r="C75" s="208"/>
      <c r="D75" s="208"/>
      <c r="E75" s="208"/>
      <c r="F75" s="209"/>
      <c r="H75" s="4"/>
      <c r="I75" s="4"/>
      <c r="J75" s="4"/>
    </row>
    <row r="76" spans="1:10" ht="30.75" customHeight="1" x14ac:dyDescent="0.25">
      <c r="A76" s="44"/>
      <c r="B76" s="214" t="s">
        <v>94</v>
      </c>
      <c r="C76" s="215"/>
      <c r="D76" s="215"/>
      <c r="E76" s="215"/>
      <c r="F76" s="216"/>
      <c r="H76" s="3"/>
    </row>
    <row r="77" spans="1:10" ht="39.6" x14ac:dyDescent="0.25">
      <c r="A77" s="44" t="s">
        <v>200</v>
      </c>
      <c r="B77" s="13" t="s">
        <v>105</v>
      </c>
      <c r="C77" s="11" t="s">
        <v>64</v>
      </c>
      <c r="D77" s="68">
        <v>235368</v>
      </c>
      <c r="E77" s="67"/>
      <c r="F77" s="43"/>
      <c r="H77" s="3"/>
    </row>
    <row r="78" spans="1:10" ht="13.8" x14ac:dyDescent="0.25">
      <c r="A78" s="210" t="s">
        <v>201</v>
      </c>
      <c r="B78" s="210"/>
      <c r="C78" s="210"/>
      <c r="D78" s="210"/>
      <c r="E78" s="210"/>
      <c r="F78" s="23">
        <f>SUM(F77)</f>
        <v>0</v>
      </c>
    </row>
    <row r="79" spans="1:10" ht="27.6" x14ac:dyDescent="0.25">
      <c r="A79" s="48" t="s">
        <v>0</v>
      </c>
      <c r="B79" s="18" t="s">
        <v>1</v>
      </c>
      <c r="C79" s="21" t="s">
        <v>2</v>
      </c>
      <c r="D79" s="18" t="s">
        <v>3</v>
      </c>
      <c r="E79" s="41" t="s">
        <v>175</v>
      </c>
      <c r="F79" s="41" t="s">
        <v>176</v>
      </c>
      <c r="H79" s="4"/>
      <c r="I79" s="4"/>
      <c r="J79" s="4"/>
    </row>
    <row r="80" spans="1:10" ht="13.5" customHeight="1" x14ac:dyDescent="0.25">
      <c r="A80" s="49" t="s">
        <v>202</v>
      </c>
      <c r="B80" s="207" t="s">
        <v>12</v>
      </c>
      <c r="C80" s="208"/>
      <c r="D80" s="208"/>
      <c r="E80" s="208"/>
      <c r="F80" s="209"/>
      <c r="H80" s="4"/>
      <c r="I80" s="4"/>
      <c r="J80" s="4"/>
    </row>
    <row r="81" spans="1:10" ht="56.25" customHeight="1" x14ac:dyDescent="0.25">
      <c r="A81" s="50" t="s">
        <v>96</v>
      </c>
      <c r="B81" s="214" t="s">
        <v>97</v>
      </c>
      <c r="C81" s="215"/>
      <c r="D81" s="215"/>
      <c r="E81" s="215"/>
      <c r="F81" s="216"/>
      <c r="H81" s="4"/>
      <c r="I81" s="4"/>
      <c r="J81" s="4"/>
    </row>
    <row r="82" spans="1:10" ht="39.6" x14ac:dyDescent="0.25">
      <c r="A82" s="44" t="s">
        <v>203</v>
      </c>
      <c r="B82" s="13" t="s">
        <v>35</v>
      </c>
      <c r="C82" s="11" t="s">
        <v>28</v>
      </c>
      <c r="D82" s="68">
        <v>70</v>
      </c>
      <c r="E82" s="43"/>
      <c r="F82" s="43"/>
      <c r="H82" s="4"/>
      <c r="I82" s="4"/>
      <c r="J82" s="4"/>
    </row>
    <row r="83" spans="1:10" ht="66" x14ac:dyDescent="0.25">
      <c r="A83" s="44" t="s">
        <v>204</v>
      </c>
      <c r="B83" s="13" t="s">
        <v>425</v>
      </c>
      <c r="C83" s="11" t="s">
        <v>28</v>
      </c>
      <c r="D83" s="68">
        <v>388</v>
      </c>
      <c r="E83" s="43"/>
      <c r="F83" s="43"/>
      <c r="H83" s="4"/>
      <c r="I83" s="4"/>
      <c r="J83" s="4"/>
    </row>
    <row r="84" spans="1:10" ht="52.8" x14ac:dyDescent="0.25">
      <c r="A84" s="69" t="s">
        <v>205</v>
      </c>
      <c r="B84" s="70" t="s">
        <v>99</v>
      </c>
      <c r="C84" s="71" t="s">
        <v>28</v>
      </c>
      <c r="D84" s="68">
        <v>425</v>
      </c>
      <c r="E84" s="67"/>
      <c r="F84" s="67"/>
      <c r="H84" s="4"/>
      <c r="I84" s="4"/>
      <c r="J84" s="4"/>
    </row>
    <row r="85" spans="1:10" ht="39.6" x14ac:dyDescent="0.25">
      <c r="A85" s="44" t="s">
        <v>206</v>
      </c>
      <c r="B85" s="13" t="s">
        <v>98</v>
      </c>
      <c r="C85" s="11" t="s">
        <v>28</v>
      </c>
      <c r="D85" s="68">
        <v>182</v>
      </c>
      <c r="E85" s="43"/>
      <c r="F85" s="43"/>
      <c r="H85" s="4"/>
      <c r="I85" s="4"/>
      <c r="J85" s="4"/>
    </row>
    <row r="86" spans="1:10" ht="52.8" x14ac:dyDescent="0.25">
      <c r="A86" s="44" t="s">
        <v>207</v>
      </c>
      <c r="B86" s="13" t="s">
        <v>100</v>
      </c>
      <c r="C86" s="11" t="s">
        <v>28</v>
      </c>
      <c r="D86" s="68">
        <f>92.5*4+6</f>
        <v>376</v>
      </c>
      <c r="E86" s="43"/>
      <c r="F86" s="43"/>
      <c r="H86" s="4"/>
      <c r="I86" s="4"/>
      <c r="J86" s="4"/>
    </row>
    <row r="87" spans="1:10" ht="39.6" x14ac:dyDescent="0.25">
      <c r="A87" s="44" t="s">
        <v>208</v>
      </c>
      <c r="B87" s="13" t="s">
        <v>101</v>
      </c>
      <c r="C87" s="11" t="s">
        <v>28</v>
      </c>
      <c r="D87" s="68">
        <v>75</v>
      </c>
      <c r="E87" s="43"/>
      <c r="F87" s="43"/>
      <c r="H87" s="4"/>
      <c r="I87" s="4"/>
      <c r="J87" s="4"/>
    </row>
    <row r="88" spans="1:10" ht="39.6" x14ac:dyDescent="0.25">
      <c r="A88" s="44" t="s">
        <v>209</v>
      </c>
      <c r="B88" s="13" t="s">
        <v>102</v>
      </c>
      <c r="C88" s="11" t="s">
        <v>28</v>
      </c>
      <c r="D88" s="68">
        <f>18.5*4</f>
        <v>74</v>
      </c>
      <c r="E88" s="43"/>
      <c r="F88" s="43"/>
      <c r="H88" s="4"/>
      <c r="I88" s="4"/>
      <c r="J88" s="4"/>
    </row>
    <row r="89" spans="1:10" ht="55.5" customHeight="1" x14ac:dyDescent="0.25">
      <c r="A89" s="44" t="s">
        <v>210</v>
      </c>
      <c r="B89" s="13" t="s">
        <v>103</v>
      </c>
      <c r="C89" s="11" t="s">
        <v>28</v>
      </c>
      <c r="D89" s="68">
        <v>20</v>
      </c>
      <c r="E89" s="43"/>
      <c r="F89" s="43"/>
      <c r="H89" s="4"/>
      <c r="I89" s="4"/>
      <c r="J89" s="4"/>
    </row>
    <row r="90" spans="1:10" ht="39.6" x14ac:dyDescent="0.25">
      <c r="A90" s="44" t="s">
        <v>211</v>
      </c>
      <c r="B90" s="13" t="s">
        <v>104</v>
      </c>
      <c r="C90" s="11" t="s">
        <v>28</v>
      </c>
      <c r="D90" s="68">
        <v>20</v>
      </c>
      <c r="E90" s="43"/>
      <c r="F90" s="43"/>
      <c r="H90" s="4"/>
      <c r="I90" s="4"/>
      <c r="J90" s="4"/>
    </row>
    <row r="91" spans="1:10" ht="26.4" x14ac:dyDescent="0.25">
      <c r="A91" s="44" t="s">
        <v>212</v>
      </c>
      <c r="B91" s="13" t="s">
        <v>394</v>
      </c>
      <c r="C91" s="11" t="s">
        <v>28</v>
      </c>
      <c r="D91" s="68">
        <v>350</v>
      </c>
      <c r="E91" s="43"/>
      <c r="F91" s="43"/>
      <c r="H91" s="4"/>
      <c r="I91" s="4"/>
      <c r="J91" s="4"/>
    </row>
    <row r="92" spans="1:10" ht="13.8" x14ac:dyDescent="0.25">
      <c r="A92" s="210" t="s">
        <v>213</v>
      </c>
      <c r="B92" s="210"/>
      <c r="C92" s="210"/>
      <c r="D92" s="210"/>
      <c r="E92" s="210"/>
      <c r="F92" s="23">
        <f>SUM(F82:F91)</f>
        <v>0</v>
      </c>
    </row>
    <row r="93" spans="1:10" ht="27.6" x14ac:dyDescent="0.25">
      <c r="A93" s="48" t="s">
        <v>0</v>
      </c>
      <c r="B93" s="18" t="s">
        <v>1</v>
      </c>
      <c r="C93" s="21" t="s">
        <v>2</v>
      </c>
      <c r="D93" s="18" t="s">
        <v>3</v>
      </c>
      <c r="E93" s="41" t="s">
        <v>175</v>
      </c>
      <c r="F93" s="41" t="s">
        <v>176</v>
      </c>
      <c r="H93" s="4"/>
      <c r="I93" s="4"/>
      <c r="J93" s="4"/>
    </row>
    <row r="94" spans="1:10" ht="13.5" customHeight="1" x14ac:dyDescent="0.25">
      <c r="A94" s="49" t="s">
        <v>214</v>
      </c>
      <c r="B94" s="207" t="s">
        <v>11</v>
      </c>
      <c r="C94" s="208"/>
      <c r="D94" s="208"/>
      <c r="E94" s="208"/>
      <c r="F94" s="209"/>
      <c r="H94" s="4"/>
      <c r="I94" s="4"/>
      <c r="J94" s="4"/>
    </row>
    <row r="95" spans="1:10" ht="13.5" customHeight="1" x14ac:dyDescent="0.25">
      <c r="A95" s="49"/>
      <c r="B95" s="207" t="s">
        <v>344</v>
      </c>
      <c r="C95" s="208"/>
      <c r="D95" s="208"/>
      <c r="E95" s="208"/>
      <c r="F95" s="209"/>
      <c r="H95" s="4"/>
      <c r="I95" s="4"/>
      <c r="J95" s="4"/>
    </row>
    <row r="96" spans="1:10" ht="52.8" x14ac:dyDescent="0.25">
      <c r="A96" s="44" t="s">
        <v>215</v>
      </c>
      <c r="B96" s="13" t="s">
        <v>106</v>
      </c>
      <c r="C96" s="11" t="s">
        <v>28</v>
      </c>
      <c r="D96" s="12">
        <v>207.9</v>
      </c>
      <c r="E96" s="43"/>
      <c r="F96" s="43"/>
      <c r="H96" s="4"/>
      <c r="I96" s="4"/>
      <c r="J96" s="4"/>
    </row>
    <row r="97" spans="1:10" ht="52.8" x14ac:dyDescent="0.25">
      <c r="A97" s="44" t="s">
        <v>216</v>
      </c>
      <c r="B97" s="13" t="s">
        <v>108</v>
      </c>
      <c r="C97" s="11" t="s">
        <v>28</v>
      </c>
      <c r="D97" s="12">
        <v>25.9</v>
      </c>
      <c r="E97" s="43"/>
      <c r="F97" s="43"/>
      <c r="H97" s="4"/>
      <c r="I97" s="4"/>
      <c r="J97" s="4"/>
    </row>
    <row r="98" spans="1:10" ht="79.2" x14ac:dyDescent="0.25">
      <c r="A98" s="44" t="s">
        <v>217</v>
      </c>
      <c r="B98" s="14" t="s">
        <v>107</v>
      </c>
      <c r="C98" s="11" t="s">
        <v>28</v>
      </c>
      <c r="D98" s="12">
        <v>5</v>
      </c>
      <c r="E98" s="43"/>
      <c r="F98" s="43"/>
      <c r="H98" s="4"/>
      <c r="I98" s="4"/>
      <c r="J98" s="4"/>
    </row>
    <row r="99" spans="1:10" ht="52.8" x14ac:dyDescent="0.25">
      <c r="A99" s="44" t="s">
        <v>218</v>
      </c>
      <c r="B99" s="13" t="s">
        <v>109</v>
      </c>
      <c r="C99" s="11" t="s">
        <v>28</v>
      </c>
      <c r="D99" s="12">
        <v>24.1</v>
      </c>
      <c r="E99" s="43"/>
      <c r="F99" s="43"/>
      <c r="G99" s="3"/>
      <c r="H99" s="4"/>
      <c r="I99" s="4"/>
      <c r="J99" s="4"/>
    </row>
    <row r="100" spans="1:10" ht="79.2" x14ac:dyDescent="0.25">
      <c r="A100" s="44" t="s">
        <v>219</v>
      </c>
      <c r="B100" s="13" t="s">
        <v>110</v>
      </c>
      <c r="C100" s="11" t="s">
        <v>29</v>
      </c>
      <c r="D100" s="12">
        <v>997</v>
      </c>
      <c r="E100" s="43"/>
      <c r="F100" s="43"/>
      <c r="G100" s="3"/>
      <c r="H100" s="4"/>
      <c r="I100" s="4"/>
      <c r="J100" s="4"/>
    </row>
    <row r="101" spans="1:10" ht="92.4" x14ac:dyDescent="0.25">
      <c r="A101" s="44" t="s">
        <v>220</v>
      </c>
      <c r="B101" s="13" t="s">
        <v>160</v>
      </c>
      <c r="C101" s="11" t="s">
        <v>29</v>
      </c>
      <c r="D101" s="12">
        <v>425.1</v>
      </c>
      <c r="E101" s="43"/>
      <c r="F101" s="43"/>
      <c r="G101" s="3"/>
      <c r="H101" s="4"/>
      <c r="I101" s="4"/>
      <c r="J101" s="4"/>
    </row>
    <row r="102" spans="1:10" ht="118.8" x14ac:dyDescent="0.25">
      <c r="A102" s="44" t="s">
        <v>221</v>
      </c>
      <c r="B102" s="13" t="s">
        <v>111</v>
      </c>
      <c r="C102" s="11" t="s">
        <v>417</v>
      </c>
      <c r="D102" s="12">
        <v>17.2</v>
      </c>
      <c r="E102" s="43"/>
      <c r="F102" s="43"/>
      <c r="G102" s="3"/>
      <c r="H102" s="4"/>
      <c r="I102" s="4"/>
      <c r="J102" s="4"/>
    </row>
    <row r="103" spans="1:10" ht="118.8" x14ac:dyDescent="0.25">
      <c r="A103" s="44" t="s">
        <v>222</v>
      </c>
      <c r="B103" s="13" t="s">
        <v>112</v>
      </c>
      <c r="C103" s="11" t="s">
        <v>417</v>
      </c>
      <c r="D103" s="12">
        <v>16.8</v>
      </c>
      <c r="E103" s="43"/>
      <c r="F103" s="43"/>
      <c r="G103" s="3"/>
      <c r="H103" s="4"/>
      <c r="I103" s="4"/>
      <c r="J103" s="4"/>
    </row>
    <row r="104" spans="1:10" ht="79.2" x14ac:dyDescent="0.25">
      <c r="A104" s="44" t="s">
        <v>223</v>
      </c>
      <c r="B104" s="13" t="s">
        <v>113</v>
      </c>
      <c r="C104" s="11" t="s">
        <v>28</v>
      </c>
      <c r="D104" s="12">
        <v>6.6</v>
      </c>
      <c r="E104" s="43"/>
      <c r="F104" s="43"/>
    </row>
    <row r="105" spans="1:10" ht="13.8" x14ac:dyDescent="0.25">
      <c r="A105" s="51"/>
      <c r="B105" s="211" t="s">
        <v>224</v>
      </c>
      <c r="C105" s="212"/>
      <c r="D105" s="212"/>
      <c r="E105" s="213"/>
      <c r="F105" s="16">
        <f>SUM(F96:F104)</f>
        <v>0</v>
      </c>
      <c r="H105" s="3"/>
    </row>
    <row r="106" spans="1:10" ht="27.6" x14ac:dyDescent="0.25">
      <c r="A106" s="48" t="s">
        <v>0</v>
      </c>
      <c r="B106" s="18" t="s">
        <v>1</v>
      </c>
      <c r="C106" s="21" t="s">
        <v>2</v>
      </c>
      <c r="D106" s="18" t="s">
        <v>3</v>
      </c>
      <c r="E106" s="41" t="s">
        <v>175</v>
      </c>
      <c r="F106" s="41" t="s">
        <v>176</v>
      </c>
    </row>
    <row r="107" spans="1:10" ht="12.75" customHeight="1" x14ac:dyDescent="0.25">
      <c r="A107" s="49" t="s">
        <v>225</v>
      </c>
      <c r="B107" s="217" t="s">
        <v>116</v>
      </c>
      <c r="C107" s="218"/>
      <c r="D107" s="218"/>
      <c r="E107" s="218"/>
      <c r="F107" s="219"/>
    </row>
    <row r="108" spans="1:10" ht="52.8" x14ac:dyDescent="0.25">
      <c r="A108" s="44" t="s">
        <v>226</v>
      </c>
      <c r="B108" s="24" t="s">
        <v>114</v>
      </c>
      <c r="C108" s="11" t="s">
        <v>5</v>
      </c>
      <c r="D108" s="12">
        <v>852</v>
      </c>
      <c r="E108" s="67"/>
      <c r="F108" s="43"/>
    </row>
    <row r="109" spans="1:10" ht="39.6" x14ac:dyDescent="0.25">
      <c r="A109" s="44" t="s">
        <v>227</v>
      </c>
      <c r="B109" s="24" t="s">
        <v>115</v>
      </c>
      <c r="C109" s="11" t="s">
        <v>5</v>
      </c>
      <c r="D109" s="12">
        <v>450.3</v>
      </c>
      <c r="E109" s="67"/>
      <c r="F109" s="43"/>
      <c r="H109" s="4"/>
    </row>
    <row r="110" spans="1:10" ht="66" x14ac:dyDescent="0.25">
      <c r="A110" s="44" t="s">
        <v>228</v>
      </c>
      <c r="B110" s="24" t="s">
        <v>31</v>
      </c>
      <c r="C110" s="11" t="s">
        <v>5</v>
      </c>
      <c r="D110" s="12">
        <v>224.6</v>
      </c>
      <c r="E110" s="67"/>
      <c r="F110" s="43"/>
      <c r="H110" s="4"/>
    </row>
    <row r="111" spans="1:10" ht="304.5" customHeight="1" x14ac:dyDescent="0.3">
      <c r="A111" s="44" t="s">
        <v>229</v>
      </c>
      <c r="B111" s="24" t="s">
        <v>768</v>
      </c>
      <c r="C111" s="11" t="s">
        <v>29</v>
      </c>
      <c r="D111" s="12">
        <v>794</v>
      </c>
      <c r="E111" s="43"/>
      <c r="F111" s="43"/>
      <c r="G111" s="5"/>
    </row>
    <row r="112" spans="1:10" ht="158.4" x14ac:dyDescent="0.3">
      <c r="A112" s="44" t="s">
        <v>230</v>
      </c>
      <c r="B112" s="24" t="s">
        <v>117</v>
      </c>
      <c r="C112" s="11" t="s">
        <v>15</v>
      </c>
      <c r="D112" s="12">
        <v>6</v>
      </c>
      <c r="E112" s="43"/>
      <c r="F112" s="43"/>
      <c r="G112" s="5"/>
    </row>
    <row r="113" spans="1:7" ht="52.8" x14ac:dyDescent="0.3">
      <c r="A113" s="44" t="s">
        <v>231</v>
      </c>
      <c r="B113" s="24" t="s">
        <v>397</v>
      </c>
      <c r="C113" s="11" t="s">
        <v>13</v>
      </c>
      <c r="D113" s="12">
        <v>110</v>
      </c>
      <c r="E113" s="67"/>
      <c r="F113" s="43"/>
      <c r="G113" s="5"/>
    </row>
    <row r="114" spans="1:7" ht="52.8" x14ac:dyDescent="0.3">
      <c r="A114" s="44" t="s">
        <v>395</v>
      </c>
      <c r="B114" s="24" t="s">
        <v>398</v>
      </c>
      <c r="C114" s="11" t="s">
        <v>13</v>
      </c>
      <c r="D114" s="12">
        <v>20</v>
      </c>
      <c r="E114" s="67"/>
      <c r="F114" s="43"/>
      <c r="G114" s="5"/>
    </row>
    <row r="115" spans="1:7" ht="39.6" x14ac:dyDescent="0.3">
      <c r="A115" s="44" t="s">
        <v>396</v>
      </c>
      <c r="B115" s="24" t="s">
        <v>118</v>
      </c>
      <c r="C115" s="11" t="s">
        <v>60</v>
      </c>
      <c r="D115" s="12">
        <v>22</v>
      </c>
      <c r="E115" s="67"/>
      <c r="F115" s="43"/>
      <c r="G115" s="5"/>
    </row>
    <row r="116" spans="1:7" ht="13.8" x14ac:dyDescent="0.25">
      <c r="A116" s="51"/>
      <c r="B116" s="211" t="s">
        <v>232</v>
      </c>
      <c r="C116" s="212"/>
      <c r="D116" s="212"/>
      <c r="E116" s="213"/>
      <c r="F116" s="16">
        <f>SUM(F108:F115)</f>
        <v>0</v>
      </c>
    </row>
    <row r="117" spans="1:7" ht="27.6" x14ac:dyDescent="0.25">
      <c r="A117" s="48" t="s">
        <v>0</v>
      </c>
      <c r="B117" s="18" t="s">
        <v>1</v>
      </c>
      <c r="C117" s="21" t="s">
        <v>2</v>
      </c>
      <c r="D117" s="18" t="s">
        <v>3</v>
      </c>
      <c r="E117" s="41" t="s">
        <v>175</v>
      </c>
      <c r="F117" s="41" t="s">
        <v>176</v>
      </c>
    </row>
    <row r="118" spans="1:7" x14ac:dyDescent="0.25">
      <c r="A118" s="49" t="s">
        <v>233</v>
      </c>
      <c r="B118" s="217" t="s">
        <v>346</v>
      </c>
      <c r="C118" s="218"/>
      <c r="D118" s="218"/>
      <c r="E118" s="218"/>
      <c r="F118" s="219"/>
    </row>
    <row r="119" spans="1:7" ht="110.4" x14ac:dyDescent="0.25">
      <c r="A119" s="44" t="s">
        <v>235</v>
      </c>
      <c r="B119" s="25" t="s">
        <v>32</v>
      </c>
      <c r="C119" s="11" t="s">
        <v>417</v>
      </c>
      <c r="D119" s="12">
        <v>132</v>
      </c>
      <c r="E119" s="43"/>
      <c r="F119" s="43"/>
    </row>
    <row r="120" spans="1:7" ht="67.2" x14ac:dyDescent="0.25">
      <c r="A120" s="44" t="s">
        <v>236</v>
      </c>
      <c r="B120" s="25" t="s">
        <v>67</v>
      </c>
      <c r="C120" s="11" t="s">
        <v>417</v>
      </c>
      <c r="D120" s="12">
        <v>75</v>
      </c>
      <c r="E120" s="43"/>
      <c r="F120" s="43"/>
    </row>
    <row r="121" spans="1:7" ht="13.8" x14ac:dyDescent="0.25">
      <c r="A121" s="211" t="s">
        <v>234</v>
      </c>
      <c r="B121" s="212"/>
      <c r="C121" s="212"/>
      <c r="D121" s="212"/>
      <c r="E121" s="213"/>
      <c r="F121" s="16">
        <f>SUM(F119:F120)</f>
        <v>0</v>
      </c>
    </row>
    <row r="122" spans="1:7" ht="27.6" x14ac:dyDescent="0.25">
      <c r="A122" s="48" t="s">
        <v>0</v>
      </c>
      <c r="B122" s="18" t="s">
        <v>1</v>
      </c>
      <c r="C122" s="21" t="s">
        <v>2</v>
      </c>
      <c r="D122" s="18" t="s">
        <v>3</v>
      </c>
      <c r="E122" s="41" t="s">
        <v>175</v>
      </c>
      <c r="F122" s="41" t="s">
        <v>176</v>
      </c>
    </row>
    <row r="123" spans="1:7" x14ac:dyDescent="0.25">
      <c r="A123" s="49" t="s">
        <v>237</v>
      </c>
      <c r="B123" s="217" t="s">
        <v>348</v>
      </c>
      <c r="C123" s="218"/>
      <c r="D123" s="218"/>
      <c r="E123" s="218"/>
      <c r="F123" s="219"/>
    </row>
    <row r="124" spans="1:7" ht="27.6" x14ac:dyDescent="0.25">
      <c r="A124" s="44" t="s">
        <v>238</v>
      </c>
      <c r="B124" s="25" t="s">
        <v>119</v>
      </c>
      <c r="C124" s="11" t="s">
        <v>60</v>
      </c>
      <c r="D124" s="12">
        <v>1021</v>
      </c>
      <c r="E124" s="67"/>
      <c r="F124" s="43"/>
    </row>
    <row r="125" spans="1:7" ht="27.6" x14ac:dyDescent="0.25">
      <c r="A125" s="44" t="s">
        <v>239</v>
      </c>
      <c r="B125" s="25" t="s">
        <v>120</v>
      </c>
      <c r="C125" s="11" t="s">
        <v>60</v>
      </c>
      <c r="D125" s="12">
        <v>217</v>
      </c>
      <c r="E125" s="67"/>
      <c r="F125" s="43"/>
    </row>
    <row r="126" spans="1:7" ht="27.6" x14ac:dyDescent="0.25">
      <c r="A126" s="44" t="s">
        <v>240</v>
      </c>
      <c r="B126" s="25" t="s">
        <v>121</v>
      </c>
      <c r="C126" s="11" t="s">
        <v>60</v>
      </c>
      <c r="D126" s="12">
        <v>2142</v>
      </c>
      <c r="E126" s="67"/>
      <c r="F126" s="43"/>
    </row>
    <row r="127" spans="1:7" ht="27.6" x14ac:dyDescent="0.25">
      <c r="A127" s="44" t="s">
        <v>241</v>
      </c>
      <c r="B127" s="25" t="s">
        <v>122</v>
      </c>
      <c r="C127" s="11" t="s">
        <v>60</v>
      </c>
      <c r="D127" s="12">
        <v>1894.3</v>
      </c>
      <c r="E127" s="67"/>
      <c r="F127" s="43"/>
    </row>
    <row r="128" spans="1:7" ht="27.6" x14ac:dyDescent="0.25">
      <c r="A128" s="44" t="s">
        <v>242</v>
      </c>
      <c r="B128" s="25" t="s">
        <v>123</v>
      </c>
      <c r="C128" s="11" t="s">
        <v>60</v>
      </c>
      <c r="D128" s="12">
        <v>337.7</v>
      </c>
      <c r="E128" s="67"/>
      <c r="F128" s="43"/>
    </row>
    <row r="129" spans="1:6" ht="27.6" x14ac:dyDescent="0.25">
      <c r="A129" s="44" t="s">
        <v>243</v>
      </c>
      <c r="B129" s="25" t="s">
        <v>124</v>
      </c>
      <c r="C129" s="11" t="s">
        <v>417</v>
      </c>
      <c r="D129" s="12">
        <v>1248.5999999999999</v>
      </c>
      <c r="E129" s="67"/>
      <c r="F129" s="43"/>
    </row>
    <row r="130" spans="1:6" ht="27.6" x14ac:dyDescent="0.25">
      <c r="A130" s="44" t="s">
        <v>244</v>
      </c>
      <c r="B130" s="25" t="s">
        <v>162</v>
      </c>
      <c r="C130" s="11" t="s">
        <v>60</v>
      </c>
      <c r="D130" s="12">
        <v>4730</v>
      </c>
      <c r="E130" s="67"/>
      <c r="F130" s="43"/>
    </row>
    <row r="131" spans="1:6" ht="13.8" x14ac:dyDescent="0.25">
      <c r="A131" s="211" t="s">
        <v>245</v>
      </c>
      <c r="B131" s="212"/>
      <c r="C131" s="212"/>
      <c r="D131" s="212"/>
      <c r="E131" s="213"/>
      <c r="F131" s="16">
        <f>SUM(F124:F130)</f>
        <v>0</v>
      </c>
    </row>
    <row r="132" spans="1:6" ht="27.6" x14ac:dyDescent="0.25">
      <c r="A132" s="48" t="s">
        <v>0</v>
      </c>
      <c r="B132" s="18" t="s">
        <v>1</v>
      </c>
      <c r="C132" s="21" t="s">
        <v>2</v>
      </c>
      <c r="D132" s="18" t="s">
        <v>3</v>
      </c>
      <c r="E132" s="41" t="s">
        <v>175</v>
      </c>
      <c r="F132" s="41" t="s">
        <v>176</v>
      </c>
    </row>
    <row r="133" spans="1:6" x14ac:dyDescent="0.25">
      <c r="A133" s="49" t="s">
        <v>246</v>
      </c>
      <c r="B133" s="217" t="s">
        <v>347</v>
      </c>
      <c r="C133" s="218"/>
      <c r="D133" s="218"/>
      <c r="E133" s="218"/>
      <c r="F133" s="219"/>
    </row>
    <row r="134" spans="1:6" ht="27.6" x14ac:dyDescent="0.25">
      <c r="A134" s="44" t="s">
        <v>247</v>
      </c>
      <c r="B134" s="25" t="s">
        <v>125</v>
      </c>
      <c r="C134" s="11" t="s">
        <v>60</v>
      </c>
      <c r="D134" s="12">
        <v>331.4</v>
      </c>
      <c r="E134" s="67"/>
      <c r="F134" s="43"/>
    </row>
    <row r="135" spans="1:6" ht="27.6" x14ac:dyDescent="0.25">
      <c r="A135" s="44" t="s">
        <v>248</v>
      </c>
      <c r="B135" s="25" t="s">
        <v>126</v>
      </c>
      <c r="C135" s="11" t="s">
        <v>60</v>
      </c>
      <c r="D135" s="12">
        <v>75.599999999999994</v>
      </c>
      <c r="E135" s="67"/>
      <c r="F135" s="43"/>
    </row>
    <row r="136" spans="1:6" ht="27.6" x14ac:dyDescent="0.25">
      <c r="A136" s="44" t="s">
        <v>249</v>
      </c>
      <c r="B136" s="25" t="s">
        <v>127</v>
      </c>
      <c r="C136" s="11" t="s">
        <v>60</v>
      </c>
      <c r="D136" s="12">
        <v>331.4</v>
      </c>
      <c r="E136" s="67"/>
      <c r="F136" s="43"/>
    </row>
    <row r="137" spans="1:6" ht="27.6" x14ac:dyDescent="0.25">
      <c r="A137" s="44" t="s">
        <v>250</v>
      </c>
      <c r="B137" s="25" t="s">
        <v>128</v>
      </c>
      <c r="C137" s="11" t="s">
        <v>60</v>
      </c>
      <c r="D137" s="12">
        <v>738.3</v>
      </c>
      <c r="E137" s="67"/>
      <c r="F137" s="43"/>
    </row>
    <row r="138" spans="1:6" ht="27.6" x14ac:dyDescent="0.25">
      <c r="A138" s="44" t="s">
        <v>251</v>
      </c>
      <c r="B138" s="25" t="s">
        <v>129</v>
      </c>
      <c r="C138" s="11" t="s">
        <v>60</v>
      </c>
      <c r="D138" s="12">
        <v>738.3</v>
      </c>
      <c r="E138" s="67"/>
      <c r="F138" s="43"/>
    </row>
    <row r="139" spans="1:6" ht="27.6" x14ac:dyDescent="0.25">
      <c r="A139" s="44" t="s">
        <v>252</v>
      </c>
      <c r="B139" s="25" t="s">
        <v>130</v>
      </c>
      <c r="C139" s="11" t="s">
        <v>60</v>
      </c>
      <c r="D139" s="12">
        <v>179.7</v>
      </c>
      <c r="E139" s="67"/>
      <c r="F139" s="43"/>
    </row>
    <row r="140" spans="1:6" ht="41.4" x14ac:dyDescent="0.25">
      <c r="A140" s="44" t="s">
        <v>253</v>
      </c>
      <c r="B140" s="25" t="s">
        <v>131</v>
      </c>
      <c r="C140" s="11" t="s">
        <v>60</v>
      </c>
      <c r="D140" s="12">
        <v>185</v>
      </c>
      <c r="E140" s="67"/>
      <c r="F140" s="43"/>
    </row>
    <row r="141" spans="1:6" ht="27.6" x14ac:dyDescent="0.25">
      <c r="A141" s="44" t="s">
        <v>254</v>
      </c>
      <c r="B141" s="25" t="s">
        <v>132</v>
      </c>
      <c r="C141" s="11" t="s">
        <v>60</v>
      </c>
      <c r="D141" s="12">
        <v>1849.4</v>
      </c>
      <c r="E141" s="67"/>
      <c r="F141" s="43"/>
    </row>
    <row r="142" spans="1:6" ht="13.8" x14ac:dyDescent="0.25">
      <c r="A142" s="211" t="s">
        <v>255</v>
      </c>
      <c r="B142" s="212"/>
      <c r="C142" s="212"/>
      <c r="D142" s="212"/>
      <c r="E142" s="213"/>
      <c r="F142" s="16">
        <f>SUM(F134:F141)</f>
        <v>0</v>
      </c>
    </row>
    <row r="143" spans="1:6" ht="27.6" x14ac:dyDescent="0.25">
      <c r="A143" s="48" t="s">
        <v>0</v>
      </c>
      <c r="B143" s="18" t="s">
        <v>1</v>
      </c>
      <c r="C143" s="21" t="s">
        <v>2</v>
      </c>
      <c r="D143" s="18" t="s">
        <v>3</v>
      </c>
      <c r="E143" s="41" t="s">
        <v>175</v>
      </c>
      <c r="F143" s="41" t="s">
        <v>176</v>
      </c>
    </row>
    <row r="144" spans="1:6" x14ac:dyDescent="0.25">
      <c r="A144" s="49" t="s">
        <v>256</v>
      </c>
      <c r="B144" s="217" t="s">
        <v>353</v>
      </c>
      <c r="C144" s="218"/>
      <c r="D144" s="218"/>
      <c r="E144" s="218"/>
      <c r="F144" s="219"/>
    </row>
    <row r="145" spans="1:7" ht="27.6" x14ac:dyDescent="0.25">
      <c r="A145" s="44" t="s">
        <v>257</v>
      </c>
      <c r="B145" s="25" t="s">
        <v>133</v>
      </c>
      <c r="C145" s="11" t="s">
        <v>60</v>
      </c>
      <c r="D145" s="12">
        <v>1980</v>
      </c>
      <c r="E145" s="67"/>
      <c r="F145" s="43"/>
    </row>
    <row r="146" spans="1:7" ht="55.2" x14ac:dyDescent="0.25">
      <c r="A146" s="44" t="s">
        <v>258</v>
      </c>
      <c r="B146" s="25" t="s">
        <v>134</v>
      </c>
      <c r="C146" s="11" t="s">
        <v>60</v>
      </c>
      <c r="D146" s="12">
        <v>12</v>
      </c>
      <c r="E146" s="67"/>
      <c r="F146" s="43"/>
    </row>
    <row r="147" spans="1:7" ht="27.6" x14ac:dyDescent="0.25">
      <c r="A147" s="44" t="s">
        <v>259</v>
      </c>
      <c r="B147" s="25" t="s">
        <v>135</v>
      </c>
      <c r="C147" s="11" t="s">
        <v>60</v>
      </c>
      <c r="D147" s="12">
        <v>850.4</v>
      </c>
      <c r="E147" s="67"/>
      <c r="F147" s="43"/>
    </row>
    <row r="148" spans="1:7" ht="27.6" x14ac:dyDescent="0.25">
      <c r="A148" s="44" t="s">
        <v>260</v>
      </c>
      <c r="B148" s="25" t="s">
        <v>136</v>
      </c>
      <c r="C148" s="11" t="s">
        <v>60</v>
      </c>
      <c r="D148" s="12">
        <v>15.5</v>
      </c>
      <c r="E148" s="67"/>
      <c r="F148" s="43"/>
    </row>
    <row r="149" spans="1:7" ht="27.6" x14ac:dyDescent="0.25">
      <c r="A149" s="44" t="s">
        <v>261</v>
      </c>
      <c r="B149" s="25" t="s">
        <v>137</v>
      </c>
      <c r="C149" s="11" t="s">
        <v>417</v>
      </c>
      <c r="D149" s="12">
        <v>15</v>
      </c>
      <c r="E149" s="67"/>
      <c r="F149" s="43"/>
    </row>
    <row r="150" spans="1:7" ht="110.4" x14ac:dyDescent="0.25">
      <c r="A150" s="44" t="s">
        <v>262</v>
      </c>
      <c r="B150" s="25" t="s">
        <v>140</v>
      </c>
      <c r="C150" s="11" t="s">
        <v>60</v>
      </c>
      <c r="D150" s="12">
        <v>752.6</v>
      </c>
      <c r="E150" s="67"/>
      <c r="F150" s="43"/>
      <c r="G150" s="183"/>
    </row>
    <row r="151" spans="1:7" ht="41.4" x14ac:dyDescent="0.25">
      <c r="A151" s="44" t="s">
        <v>263</v>
      </c>
      <c r="B151" s="25" t="s">
        <v>426</v>
      </c>
      <c r="C151" s="11" t="s">
        <v>60</v>
      </c>
      <c r="D151" s="12">
        <v>415</v>
      </c>
      <c r="E151" s="67"/>
      <c r="F151" s="43"/>
    </row>
    <row r="152" spans="1:7" ht="27.6" x14ac:dyDescent="0.25">
      <c r="A152" s="44" t="s">
        <v>264</v>
      </c>
      <c r="B152" s="25" t="s">
        <v>138</v>
      </c>
      <c r="C152" s="11" t="s">
        <v>417</v>
      </c>
      <c r="D152" s="12">
        <v>80.2</v>
      </c>
      <c r="E152" s="67"/>
      <c r="F152" s="43"/>
    </row>
    <row r="153" spans="1:7" ht="13.8" x14ac:dyDescent="0.25">
      <c r="A153" s="51"/>
      <c r="B153" s="211" t="s">
        <v>265</v>
      </c>
      <c r="C153" s="212"/>
      <c r="D153" s="212"/>
      <c r="E153" s="213"/>
      <c r="F153" s="16">
        <f>SUM(F145:F152)</f>
        <v>0</v>
      </c>
    </row>
    <row r="154" spans="1:7" ht="27.6" x14ac:dyDescent="0.25">
      <c r="A154" s="48" t="s">
        <v>0</v>
      </c>
      <c r="B154" s="18" t="s">
        <v>1</v>
      </c>
      <c r="C154" s="21" t="s">
        <v>2</v>
      </c>
      <c r="D154" s="18" t="s">
        <v>3</v>
      </c>
      <c r="E154" s="41" t="s">
        <v>175</v>
      </c>
      <c r="F154" s="41" t="s">
        <v>176</v>
      </c>
    </row>
    <row r="155" spans="1:7" x14ac:dyDescent="0.25">
      <c r="A155" s="49" t="s">
        <v>266</v>
      </c>
      <c r="B155" s="217" t="s">
        <v>349</v>
      </c>
      <c r="C155" s="218"/>
      <c r="D155" s="218"/>
      <c r="E155" s="218"/>
      <c r="F155" s="219"/>
    </row>
    <row r="156" spans="1:7" ht="52.8" x14ac:dyDescent="0.25">
      <c r="A156" s="44" t="s">
        <v>267</v>
      </c>
      <c r="B156" s="42" t="s">
        <v>427</v>
      </c>
      <c r="C156" s="11" t="s">
        <v>418</v>
      </c>
      <c r="D156" s="12">
        <v>35</v>
      </c>
      <c r="E156" s="67"/>
      <c r="F156" s="43"/>
    </row>
    <row r="157" spans="1:7" ht="93" x14ac:dyDescent="0.3">
      <c r="A157" s="44" t="s">
        <v>268</v>
      </c>
      <c r="B157" s="42" t="s">
        <v>429</v>
      </c>
      <c r="C157" s="11" t="s">
        <v>418</v>
      </c>
      <c r="D157" s="12">
        <v>30</v>
      </c>
      <c r="E157" s="67"/>
      <c r="F157" s="43"/>
      <c r="G157" s="5"/>
    </row>
    <row r="158" spans="1:7" ht="52.8" x14ac:dyDescent="0.25">
      <c r="A158" s="44" t="s">
        <v>269</v>
      </c>
      <c r="B158" s="72" t="s">
        <v>428</v>
      </c>
      <c r="C158" s="11" t="s">
        <v>418</v>
      </c>
      <c r="D158" s="12">
        <v>5</v>
      </c>
      <c r="E158" s="67"/>
      <c r="F158" s="43"/>
    </row>
    <row r="159" spans="1:7" ht="13.8" x14ac:dyDescent="0.25">
      <c r="A159" s="51"/>
      <c r="B159" s="211" t="s">
        <v>270</v>
      </c>
      <c r="C159" s="212"/>
      <c r="D159" s="212"/>
      <c r="E159" s="213"/>
      <c r="F159" s="16">
        <f>SUM(F156:F158)</f>
        <v>0</v>
      </c>
    </row>
    <row r="160" spans="1:7" ht="27.6" x14ac:dyDescent="0.25">
      <c r="A160" s="48" t="s">
        <v>0</v>
      </c>
      <c r="B160" s="18" t="s">
        <v>1</v>
      </c>
      <c r="C160" s="21" t="s">
        <v>2</v>
      </c>
      <c r="D160" s="18" t="s">
        <v>3</v>
      </c>
      <c r="E160" s="41" t="s">
        <v>175</v>
      </c>
      <c r="F160" s="41" t="s">
        <v>176</v>
      </c>
    </row>
    <row r="161" spans="1:7" x14ac:dyDescent="0.25">
      <c r="A161" s="49" t="s">
        <v>271</v>
      </c>
      <c r="B161" s="217" t="s">
        <v>7</v>
      </c>
      <c r="C161" s="218"/>
      <c r="D161" s="218"/>
      <c r="E161" s="218"/>
      <c r="F161" s="219"/>
    </row>
    <row r="162" spans="1:7" ht="291.75" customHeight="1" x14ac:dyDescent="0.3">
      <c r="A162" s="55" t="s">
        <v>272</v>
      </c>
      <c r="B162" s="56" t="s">
        <v>364</v>
      </c>
      <c r="C162" s="81" t="s">
        <v>5</v>
      </c>
      <c r="D162" s="54">
        <v>765.75</v>
      </c>
      <c r="E162" s="67"/>
      <c r="F162" s="43"/>
      <c r="G162" s="5"/>
    </row>
    <row r="163" spans="1:7" ht="160.5" customHeight="1" x14ac:dyDescent="0.25">
      <c r="A163" s="44" t="s">
        <v>273</v>
      </c>
      <c r="B163" s="24" t="s">
        <v>161</v>
      </c>
      <c r="C163" s="11" t="s">
        <v>29</v>
      </c>
      <c r="D163" s="12">
        <v>225.05</v>
      </c>
      <c r="E163" s="67"/>
      <c r="F163" s="43"/>
    </row>
    <row r="164" spans="1:7" ht="13.8" x14ac:dyDescent="0.25">
      <c r="A164" s="51"/>
      <c r="B164" s="211" t="s">
        <v>281</v>
      </c>
      <c r="C164" s="212"/>
      <c r="D164" s="212"/>
      <c r="E164" s="213"/>
      <c r="F164" s="16">
        <f>SUM(F162:F163)</f>
        <v>0</v>
      </c>
    </row>
    <row r="165" spans="1:7" ht="27.6" x14ac:dyDescent="0.25">
      <c r="A165" s="48" t="s">
        <v>0</v>
      </c>
      <c r="B165" s="18" t="s">
        <v>1</v>
      </c>
      <c r="C165" s="21" t="s">
        <v>2</v>
      </c>
      <c r="D165" s="18" t="s">
        <v>3</v>
      </c>
      <c r="E165" s="41" t="s">
        <v>175</v>
      </c>
      <c r="F165" s="41" t="s">
        <v>176</v>
      </c>
    </row>
    <row r="166" spans="1:7" x14ac:dyDescent="0.25">
      <c r="A166" s="49">
        <v>16</v>
      </c>
      <c r="B166" s="217" t="s">
        <v>350</v>
      </c>
      <c r="C166" s="218"/>
      <c r="D166" s="218"/>
      <c r="E166" s="218"/>
      <c r="F166" s="219"/>
    </row>
    <row r="167" spans="1:7" ht="52.8" x14ac:dyDescent="0.25">
      <c r="A167" s="44" t="s">
        <v>274</v>
      </c>
      <c r="B167" s="24" t="s">
        <v>755</v>
      </c>
      <c r="C167" s="11" t="s">
        <v>418</v>
      </c>
      <c r="D167" s="12">
        <v>8.5</v>
      </c>
      <c r="E167" s="67"/>
      <c r="F167" s="43"/>
    </row>
    <row r="168" spans="1:7" ht="52.8" x14ac:dyDescent="0.25">
      <c r="A168" s="44" t="s">
        <v>275</v>
      </c>
      <c r="B168" s="24" t="s">
        <v>37</v>
      </c>
      <c r="C168" s="11" t="s">
        <v>418</v>
      </c>
      <c r="D168" s="12">
        <v>6.75</v>
      </c>
      <c r="E168" s="67"/>
      <c r="F168" s="43"/>
    </row>
    <row r="169" spans="1:7" ht="105" customHeight="1" x14ac:dyDescent="0.25">
      <c r="A169" s="44" t="s">
        <v>276</v>
      </c>
      <c r="B169" s="24" t="s">
        <v>419</v>
      </c>
      <c r="C169" s="11" t="s">
        <v>9</v>
      </c>
      <c r="D169" s="12">
        <v>1</v>
      </c>
      <c r="E169" s="67"/>
      <c r="F169" s="43"/>
    </row>
    <row r="170" spans="1:7" ht="112.5" customHeight="1" x14ac:dyDescent="0.25">
      <c r="A170" s="44" t="s">
        <v>277</v>
      </c>
      <c r="B170" s="15" t="s">
        <v>420</v>
      </c>
      <c r="C170" s="11" t="s">
        <v>5</v>
      </c>
      <c r="D170" s="12">
        <v>35.299999999999997</v>
      </c>
      <c r="E170" s="67"/>
      <c r="F170" s="43"/>
    </row>
    <row r="171" spans="1:7" ht="90" customHeight="1" x14ac:dyDescent="0.25">
      <c r="A171" s="44" t="s">
        <v>278</v>
      </c>
      <c r="B171" s="15" t="s">
        <v>421</v>
      </c>
      <c r="C171" s="11" t="s">
        <v>5</v>
      </c>
      <c r="D171" s="12">
        <v>21.2</v>
      </c>
      <c r="E171" s="67"/>
      <c r="F171" s="43"/>
    </row>
    <row r="172" spans="1:7" ht="116.25" customHeight="1" x14ac:dyDescent="0.25">
      <c r="A172" s="44" t="s">
        <v>279</v>
      </c>
      <c r="B172" s="15" t="s">
        <v>422</v>
      </c>
      <c r="C172" s="11" t="s">
        <v>5</v>
      </c>
      <c r="D172" s="12">
        <v>30.3</v>
      </c>
      <c r="E172" s="67"/>
      <c r="F172" s="43"/>
    </row>
    <row r="173" spans="1:7" ht="52.8" x14ac:dyDescent="0.25">
      <c r="A173" s="44" t="s">
        <v>380</v>
      </c>
      <c r="B173" s="15" t="s">
        <v>381</v>
      </c>
      <c r="C173" s="194" t="s">
        <v>5</v>
      </c>
      <c r="D173" s="12">
        <v>40</v>
      </c>
      <c r="E173" s="67"/>
      <c r="F173" s="43"/>
    </row>
    <row r="174" spans="1:7" ht="13.8" x14ac:dyDescent="0.25">
      <c r="A174" s="51"/>
      <c r="B174" s="211" t="s">
        <v>280</v>
      </c>
      <c r="C174" s="212"/>
      <c r="D174" s="212"/>
      <c r="E174" s="213"/>
      <c r="F174" s="16">
        <f>SUM(F167:F173)</f>
        <v>0</v>
      </c>
    </row>
    <row r="175" spans="1:7" ht="27.6" x14ac:dyDescent="0.25">
      <c r="A175" s="48" t="s">
        <v>0</v>
      </c>
      <c r="B175" s="18" t="s">
        <v>1</v>
      </c>
      <c r="C175" s="21" t="s">
        <v>2</v>
      </c>
      <c r="D175" s="18" t="s">
        <v>3</v>
      </c>
      <c r="E175" s="41" t="s">
        <v>175</v>
      </c>
      <c r="F175" s="41" t="s">
        <v>176</v>
      </c>
    </row>
    <row r="176" spans="1:7" x14ac:dyDescent="0.25">
      <c r="A176" s="49">
        <v>17</v>
      </c>
      <c r="B176" s="217" t="s">
        <v>351</v>
      </c>
      <c r="C176" s="218"/>
      <c r="D176" s="218"/>
      <c r="E176" s="218"/>
      <c r="F176" s="219"/>
    </row>
    <row r="177" spans="1:7" ht="184.5" customHeight="1" x14ac:dyDescent="0.25">
      <c r="A177" s="44" t="s">
        <v>283</v>
      </c>
      <c r="B177" s="26" t="s">
        <v>139</v>
      </c>
      <c r="C177" s="11" t="s">
        <v>5</v>
      </c>
      <c r="D177" s="12">
        <v>26.7</v>
      </c>
      <c r="E177" s="67"/>
      <c r="F177" s="43"/>
      <c r="G177" s="6"/>
    </row>
    <row r="178" spans="1:7" ht="13.8" x14ac:dyDescent="0.25">
      <c r="A178" s="51"/>
      <c r="B178" s="211" t="s">
        <v>282</v>
      </c>
      <c r="C178" s="212"/>
      <c r="D178" s="212"/>
      <c r="E178" s="213"/>
      <c r="F178" s="16">
        <f>SUM(F177)</f>
        <v>0</v>
      </c>
    </row>
    <row r="179" spans="1:7" ht="27.6" x14ac:dyDescent="0.25">
      <c r="A179" s="48" t="s">
        <v>0</v>
      </c>
      <c r="B179" s="18" t="s">
        <v>1</v>
      </c>
      <c r="C179" s="21" t="s">
        <v>2</v>
      </c>
      <c r="D179" s="18" t="s">
        <v>3</v>
      </c>
      <c r="E179" s="41" t="s">
        <v>175</v>
      </c>
      <c r="F179" s="41" t="s">
        <v>176</v>
      </c>
    </row>
    <row r="180" spans="1:7" x14ac:dyDescent="0.25">
      <c r="A180" s="49" t="s">
        <v>284</v>
      </c>
      <c r="B180" s="217" t="s">
        <v>14</v>
      </c>
      <c r="C180" s="218"/>
      <c r="D180" s="218"/>
      <c r="E180" s="218"/>
      <c r="F180" s="219"/>
    </row>
    <row r="181" spans="1:7" ht="120.75" customHeight="1" x14ac:dyDescent="0.25">
      <c r="A181" s="44" t="s">
        <v>285</v>
      </c>
      <c r="B181" s="25" t="s">
        <v>360</v>
      </c>
      <c r="C181" s="11" t="s">
        <v>42</v>
      </c>
      <c r="D181" s="12">
        <v>1</v>
      </c>
      <c r="E181" s="43"/>
      <c r="F181" s="43"/>
    </row>
    <row r="182" spans="1:7" ht="110.4" x14ac:dyDescent="0.25">
      <c r="A182" s="44" t="s">
        <v>286</v>
      </c>
      <c r="B182" s="25" t="s">
        <v>361</v>
      </c>
      <c r="C182" s="11" t="s">
        <v>42</v>
      </c>
      <c r="D182" s="12">
        <v>1</v>
      </c>
      <c r="E182" s="43"/>
      <c r="F182" s="43"/>
    </row>
    <row r="183" spans="1:7" ht="69" x14ac:dyDescent="0.25">
      <c r="A183" s="44" t="s">
        <v>287</v>
      </c>
      <c r="B183" s="25" t="s">
        <v>359</v>
      </c>
      <c r="C183" s="11" t="s">
        <v>42</v>
      </c>
      <c r="D183" s="12">
        <v>37</v>
      </c>
      <c r="E183" s="67"/>
      <c r="F183" s="43"/>
    </row>
    <row r="184" spans="1:7" ht="69" x14ac:dyDescent="0.25">
      <c r="A184" s="44" t="s">
        <v>288</v>
      </c>
      <c r="B184" s="25" t="s">
        <v>358</v>
      </c>
      <c r="C184" s="11" t="s">
        <v>42</v>
      </c>
      <c r="D184" s="12">
        <v>20</v>
      </c>
      <c r="E184" s="67"/>
      <c r="F184" s="43"/>
    </row>
    <row r="185" spans="1:7" ht="69" x14ac:dyDescent="0.25">
      <c r="A185" s="44" t="s">
        <v>289</v>
      </c>
      <c r="B185" s="25" t="s">
        <v>357</v>
      </c>
      <c r="C185" s="11" t="s">
        <v>42</v>
      </c>
      <c r="D185" s="12">
        <v>18</v>
      </c>
      <c r="E185" s="67"/>
      <c r="F185" s="43"/>
    </row>
    <row r="186" spans="1:7" ht="69" x14ac:dyDescent="0.25">
      <c r="A186" s="44" t="s">
        <v>290</v>
      </c>
      <c r="B186" s="25" t="s">
        <v>356</v>
      </c>
      <c r="C186" s="11" t="s">
        <v>42</v>
      </c>
      <c r="D186" s="12">
        <v>7</v>
      </c>
      <c r="E186" s="67"/>
      <c r="F186" s="43"/>
    </row>
    <row r="187" spans="1:7" ht="69" x14ac:dyDescent="0.25">
      <c r="A187" s="44" t="s">
        <v>291</v>
      </c>
      <c r="B187" s="25" t="s">
        <v>355</v>
      </c>
      <c r="C187" s="11" t="s">
        <v>42</v>
      </c>
      <c r="D187" s="12">
        <v>3</v>
      </c>
      <c r="E187" s="67"/>
      <c r="F187" s="43"/>
    </row>
    <row r="188" spans="1:7" ht="69" x14ac:dyDescent="0.25">
      <c r="A188" s="44" t="s">
        <v>390</v>
      </c>
      <c r="B188" s="25" t="s">
        <v>391</v>
      </c>
      <c r="C188" s="11" t="s">
        <v>42</v>
      </c>
      <c r="D188" s="12">
        <v>10</v>
      </c>
      <c r="E188" s="67"/>
      <c r="F188" s="43"/>
    </row>
    <row r="189" spans="1:7" ht="13.8" x14ac:dyDescent="0.25">
      <c r="A189" s="211" t="s">
        <v>292</v>
      </c>
      <c r="B189" s="212"/>
      <c r="C189" s="212"/>
      <c r="D189" s="212"/>
      <c r="E189" s="213"/>
      <c r="F189" s="16">
        <f>SUM(F181:F188)</f>
        <v>0</v>
      </c>
    </row>
    <row r="190" spans="1:7" ht="27.6" x14ac:dyDescent="0.25">
      <c r="A190" s="48" t="s">
        <v>0</v>
      </c>
      <c r="B190" s="18" t="s">
        <v>1</v>
      </c>
      <c r="C190" s="21" t="s">
        <v>2</v>
      </c>
      <c r="D190" s="18" t="s">
        <v>3</v>
      </c>
      <c r="E190" s="41" t="s">
        <v>175</v>
      </c>
      <c r="F190" s="41" t="s">
        <v>176</v>
      </c>
    </row>
    <row r="191" spans="1:7" x14ac:dyDescent="0.25">
      <c r="A191" s="49">
        <v>19</v>
      </c>
      <c r="B191" s="217" t="s">
        <v>16</v>
      </c>
      <c r="C191" s="218"/>
      <c r="D191" s="218"/>
      <c r="E191" s="218"/>
      <c r="F191" s="219"/>
    </row>
    <row r="192" spans="1:7" ht="138" x14ac:dyDescent="0.25">
      <c r="A192" s="44" t="s">
        <v>293</v>
      </c>
      <c r="B192" s="25" t="s">
        <v>165</v>
      </c>
      <c r="C192" s="11" t="s">
        <v>42</v>
      </c>
      <c r="D192" s="12">
        <v>46</v>
      </c>
      <c r="E192" s="67"/>
      <c r="F192" s="43"/>
    </row>
    <row r="193" spans="1:6" ht="138" x14ac:dyDescent="0.25">
      <c r="A193" s="44" t="s">
        <v>294</v>
      </c>
      <c r="B193" s="25" t="s">
        <v>164</v>
      </c>
      <c r="C193" s="11" t="s">
        <v>42</v>
      </c>
      <c r="D193" s="12">
        <v>16</v>
      </c>
      <c r="E193" s="67"/>
      <c r="F193" s="43"/>
    </row>
    <row r="194" spans="1:6" ht="138" x14ac:dyDescent="0.25">
      <c r="A194" s="44" t="s">
        <v>295</v>
      </c>
      <c r="B194" s="25" t="s">
        <v>167</v>
      </c>
      <c r="C194" s="11" t="s">
        <v>42</v>
      </c>
      <c r="D194" s="12">
        <v>4</v>
      </c>
      <c r="E194" s="67"/>
      <c r="F194" s="43"/>
    </row>
    <row r="195" spans="1:6" ht="188.25" customHeight="1" x14ac:dyDescent="0.25">
      <c r="A195" s="44" t="s">
        <v>296</v>
      </c>
      <c r="B195" s="25" t="s">
        <v>363</v>
      </c>
      <c r="C195" s="11" t="s">
        <v>42</v>
      </c>
      <c r="D195" s="12">
        <v>3</v>
      </c>
      <c r="E195" s="67"/>
      <c r="F195" s="43"/>
    </row>
    <row r="196" spans="1:6" ht="82.8" x14ac:dyDescent="0.25">
      <c r="A196" s="44" t="s">
        <v>297</v>
      </c>
      <c r="B196" s="25" t="s">
        <v>362</v>
      </c>
      <c r="C196" s="11" t="s">
        <v>42</v>
      </c>
      <c r="D196" s="12">
        <v>1</v>
      </c>
      <c r="E196" s="43"/>
      <c r="F196" s="43"/>
    </row>
    <row r="197" spans="1:6" ht="82.8" x14ac:dyDescent="0.25">
      <c r="A197" s="44" t="s">
        <v>298</v>
      </c>
      <c r="B197" s="25" t="s">
        <v>163</v>
      </c>
      <c r="C197" s="11" t="s">
        <v>42</v>
      </c>
      <c r="D197" s="12">
        <v>6</v>
      </c>
      <c r="E197" s="67"/>
      <c r="F197" s="43"/>
    </row>
    <row r="198" spans="1:6" ht="110.4" x14ac:dyDescent="0.25">
      <c r="A198" s="44" t="s">
        <v>299</v>
      </c>
      <c r="B198" s="25" t="s">
        <v>423</v>
      </c>
      <c r="C198" s="11" t="s">
        <v>42</v>
      </c>
      <c r="D198" s="12">
        <v>12</v>
      </c>
      <c r="E198" s="67"/>
      <c r="F198" s="43"/>
    </row>
    <row r="199" spans="1:6" ht="110.4" x14ac:dyDescent="0.25">
      <c r="A199" s="44" t="s">
        <v>300</v>
      </c>
      <c r="B199" s="25" t="s">
        <v>166</v>
      </c>
      <c r="C199" s="11" t="s">
        <v>42</v>
      </c>
      <c r="D199" s="12">
        <v>3</v>
      </c>
      <c r="E199" s="67"/>
      <c r="F199" s="43"/>
    </row>
    <row r="200" spans="1:6" ht="13.8" x14ac:dyDescent="0.25">
      <c r="A200" s="211" t="s">
        <v>301</v>
      </c>
      <c r="B200" s="212"/>
      <c r="C200" s="212"/>
      <c r="D200" s="212"/>
      <c r="E200" s="213"/>
      <c r="F200" s="16">
        <f>SUM(F192:F199)</f>
        <v>0</v>
      </c>
    </row>
    <row r="201" spans="1:6" ht="27.6" x14ac:dyDescent="0.25">
      <c r="A201" s="48" t="s">
        <v>0</v>
      </c>
      <c r="B201" s="18" t="s">
        <v>1</v>
      </c>
      <c r="C201" s="21" t="s">
        <v>2</v>
      </c>
      <c r="D201" s="18" t="s">
        <v>3</v>
      </c>
      <c r="E201" s="41" t="s">
        <v>175</v>
      </c>
      <c r="F201" s="41" t="s">
        <v>176</v>
      </c>
    </row>
    <row r="202" spans="1:6" x14ac:dyDescent="0.25">
      <c r="A202" s="49" t="s">
        <v>302</v>
      </c>
      <c r="B202" s="217" t="s">
        <v>40</v>
      </c>
      <c r="C202" s="218"/>
      <c r="D202" s="218"/>
      <c r="E202" s="218"/>
      <c r="F202" s="219"/>
    </row>
    <row r="203" spans="1:6" ht="96.6" x14ac:dyDescent="0.25">
      <c r="A203" s="44" t="s">
        <v>303</v>
      </c>
      <c r="B203" s="27" t="s">
        <v>399</v>
      </c>
      <c r="C203" s="194" t="s">
        <v>15</v>
      </c>
      <c r="D203" s="28">
        <v>2</v>
      </c>
      <c r="E203" s="67"/>
      <c r="F203" s="43"/>
    </row>
    <row r="204" spans="1:6" ht="13.8" x14ac:dyDescent="0.25">
      <c r="A204" s="211" t="s">
        <v>304</v>
      </c>
      <c r="B204" s="212"/>
      <c r="C204" s="212"/>
      <c r="D204" s="212"/>
      <c r="E204" s="213"/>
      <c r="F204" s="16">
        <f>SUM(F203)</f>
        <v>0</v>
      </c>
    </row>
    <row r="205" spans="1:6" ht="27.6" x14ac:dyDescent="0.25">
      <c r="A205" s="48" t="s">
        <v>0</v>
      </c>
      <c r="B205" s="18" t="s">
        <v>1</v>
      </c>
      <c r="C205" s="21" t="s">
        <v>2</v>
      </c>
      <c r="D205" s="18" t="s">
        <v>3</v>
      </c>
      <c r="E205" s="41" t="s">
        <v>175</v>
      </c>
      <c r="F205" s="41" t="s">
        <v>176</v>
      </c>
    </row>
    <row r="206" spans="1:6" x14ac:dyDescent="0.25">
      <c r="A206" s="49" t="s">
        <v>305</v>
      </c>
      <c r="B206" s="217" t="s">
        <v>41</v>
      </c>
      <c r="C206" s="218"/>
      <c r="D206" s="218"/>
      <c r="E206" s="218"/>
      <c r="F206" s="219"/>
    </row>
    <row r="207" spans="1:6" ht="92.4" x14ac:dyDescent="0.25">
      <c r="A207" s="44" t="s">
        <v>306</v>
      </c>
      <c r="B207" s="7" t="s">
        <v>424</v>
      </c>
      <c r="C207" s="29" t="s">
        <v>29</v>
      </c>
      <c r="D207" s="30">
        <v>196.3</v>
      </c>
      <c r="E207" s="43"/>
      <c r="F207" s="43"/>
    </row>
    <row r="208" spans="1:6" ht="152.25" customHeight="1" x14ac:dyDescent="0.25">
      <c r="A208" s="44" t="s">
        <v>307</v>
      </c>
      <c r="B208" s="7" t="s">
        <v>44</v>
      </c>
      <c r="C208" s="29" t="s">
        <v>42</v>
      </c>
      <c r="D208" s="36">
        <v>40</v>
      </c>
      <c r="E208" s="43"/>
      <c r="F208" s="43"/>
    </row>
    <row r="209" spans="1:6" ht="159.75" customHeight="1" x14ac:dyDescent="0.25">
      <c r="A209" s="44" t="s">
        <v>308</v>
      </c>
      <c r="B209" s="7" t="s">
        <v>57</v>
      </c>
      <c r="C209" s="8" t="s">
        <v>42</v>
      </c>
      <c r="D209" s="36">
        <v>40</v>
      </c>
      <c r="E209" s="43"/>
      <c r="F209" s="43"/>
    </row>
    <row r="210" spans="1:6" ht="66" x14ac:dyDescent="0.25">
      <c r="A210" s="44" t="s">
        <v>309</v>
      </c>
      <c r="B210" s="7" t="s">
        <v>168</v>
      </c>
      <c r="C210" s="29" t="s">
        <v>42</v>
      </c>
      <c r="D210" s="30">
        <v>2</v>
      </c>
      <c r="E210" s="43"/>
      <c r="F210" s="43"/>
    </row>
    <row r="211" spans="1:6" ht="79.2" x14ac:dyDescent="0.25">
      <c r="A211" s="44" t="s">
        <v>310</v>
      </c>
      <c r="B211" s="7" t="s">
        <v>169</v>
      </c>
      <c r="C211" s="29" t="s">
        <v>42</v>
      </c>
      <c r="D211" s="30">
        <v>6</v>
      </c>
      <c r="E211" s="43"/>
      <c r="F211" s="43"/>
    </row>
    <row r="212" spans="1:6" ht="79.2" x14ac:dyDescent="0.25">
      <c r="A212" s="44" t="s">
        <v>311</v>
      </c>
      <c r="B212" s="7" t="s">
        <v>170</v>
      </c>
      <c r="C212" s="29" t="s">
        <v>42</v>
      </c>
      <c r="D212" s="30">
        <v>1</v>
      </c>
      <c r="E212" s="43"/>
      <c r="F212" s="43"/>
    </row>
    <row r="213" spans="1:6" ht="66" x14ac:dyDescent="0.25">
      <c r="A213" s="44" t="s">
        <v>312</v>
      </c>
      <c r="B213" s="7" t="s">
        <v>400</v>
      </c>
      <c r="C213" s="29" t="s">
        <v>42</v>
      </c>
      <c r="D213" s="30">
        <v>1</v>
      </c>
      <c r="E213" s="43"/>
      <c r="F213" s="43"/>
    </row>
    <row r="214" spans="1:6" ht="13.8" x14ac:dyDescent="0.25">
      <c r="A214" s="51"/>
      <c r="B214" s="211" t="s">
        <v>313</v>
      </c>
      <c r="C214" s="212"/>
      <c r="D214" s="212"/>
      <c r="E214" s="213"/>
      <c r="F214" s="16">
        <f>SUM(F207:F213)</f>
        <v>0</v>
      </c>
    </row>
    <row r="215" spans="1:6" ht="27.6" x14ac:dyDescent="0.25">
      <c r="A215" s="52" t="s">
        <v>0</v>
      </c>
      <c r="B215" s="18" t="s">
        <v>1</v>
      </c>
      <c r="C215" s="21" t="s">
        <v>2</v>
      </c>
      <c r="D215" s="18" t="s">
        <v>3</v>
      </c>
      <c r="E215" s="41" t="s">
        <v>175</v>
      </c>
      <c r="F215" s="41" t="s">
        <v>176</v>
      </c>
    </row>
    <row r="216" spans="1:6" x14ac:dyDescent="0.25">
      <c r="A216" s="49" t="s">
        <v>314</v>
      </c>
      <c r="B216" s="32" t="s">
        <v>51</v>
      </c>
      <c r="C216" s="33"/>
      <c r="D216" s="33"/>
      <c r="E216" s="33"/>
      <c r="F216" s="34"/>
    </row>
    <row r="217" spans="1:6" ht="54" customHeight="1" x14ac:dyDescent="0.25">
      <c r="A217" s="222" t="s">
        <v>50</v>
      </c>
      <c r="B217" s="223"/>
      <c r="C217" s="223"/>
      <c r="D217" s="223"/>
      <c r="E217" s="223"/>
      <c r="F217" s="224"/>
    </row>
    <row r="218" spans="1:6" ht="251.25" customHeight="1" x14ac:dyDescent="0.25">
      <c r="A218" s="44" t="s">
        <v>315</v>
      </c>
      <c r="B218" s="7" t="s">
        <v>141</v>
      </c>
      <c r="C218" s="8" t="s">
        <v>42</v>
      </c>
      <c r="D218" s="9">
        <v>95</v>
      </c>
      <c r="E218" s="43"/>
      <c r="F218" s="43"/>
    </row>
    <row r="219" spans="1:6" ht="241.5" customHeight="1" x14ac:dyDescent="0.25">
      <c r="A219" s="44" t="s">
        <v>316</v>
      </c>
      <c r="B219" s="7" t="s">
        <v>43</v>
      </c>
      <c r="C219" s="8" t="s">
        <v>42</v>
      </c>
      <c r="D219" s="9">
        <v>114</v>
      </c>
      <c r="E219" s="43"/>
      <c r="F219" s="43"/>
    </row>
    <row r="220" spans="1:6" ht="243" customHeight="1" x14ac:dyDescent="0.25">
      <c r="A220" s="44" t="s">
        <v>317</v>
      </c>
      <c r="B220" s="7" t="s">
        <v>61</v>
      </c>
      <c r="C220" s="8" t="s">
        <v>42</v>
      </c>
      <c r="D220" s="9">
        <v>1</v>
      </c>
      <c r="E220" s="43"/>
      <c r="F220" s="43"/>
    </row>
    <row r="221" spans="1:6" ht="237.75" customHeight="1" x14ac:dyDescent="0.25">
      <c r="A221" s="44" t="s">
        <v>318</v>
      </c>
      <c r="B221" s="35" t="s">
        <v>62</v>
      </c>
      <c r="C221" s="8" t="s">
        <v>42</v>
      </c>
      <c r="D221" s="37">
        <v>18</v>
      </c>
      <c r="E221" s="43"/>
      <c r="F221" s="43"/>
    </row>
    <row r="222" spans="1:6" ht="132" x14ac:dyDescent="0.25">
      <c r="A222" s="44" t="s">
        <v>319</v>
      </c>
      <c r="B222" s="7" t="s">
        <v>171</v>
      </c>
      <c r="C222" s="8" t="s">
        <v>42</v>
      </c>
      <c r="D222" s="9">
        <v>2</v>
      </c>
      <c r="E222" s="43"/>
      <c r="F222" s="43"/>
    </row>
    <row r="223" spans="1:6" ht="132" x14ac:dyDescent="0.25">
      <c r="A223" s="44" t="s">
        <v>320</v>
      </c>
      <c r="B223" s="7" t="s">
        <v>172</v>
      </c>
      <c r="C223" s="8" t="s">
        <v>42</v>
      </c>
      <c r="D223" s="9">
        <v>2</v>
      </c>
      <c r="E223" s="43"/>
      <c r="F223" s="43"/>
    </row>
    <row r="224" spans="1:6" ht="145.19999999999999" x14ac:dyDescent="0.25">
      <c r="A224" s="44" t="s">
        <v>321</v>
      </c>
      <c r="B224" s="7" t="s">
        <v>44</v>
      </c>
      <c r="C224" s="8" t="s">
        <v>42</v>
      </c>
      <c r="D224" s="9">
        <v>19</v>
      </c>
      <c r="E224" s="43"/>
      <c r="F224" s="43"/>
    </row>
    <row r="225" spans="1:6" ht="145.19999999999999" x14ac:dyDescent="0.25">
      <c r="A225" s="44" t="s">
        <v>322</v>
      </c>
      <c r="B225" s="7" t="s">
        <v>58</v>
      </c>
      <c r="C225" s="8" t="s">
        <v>42</v>
      </c>
      <c r="D225" s="9">
        <v>95</v>
      </c>
      <c r="E225" s="43"/>
      <c r="F225" s="43"/>
    </row>
    <row r="226" spans="1:6" ht="158.4" x14ac:dyDescent="0.25">
      <c r="A226" s="44" t="s">
        <v>323</v>
      </c>
      <c r="B226" s="7" t="s">
        <v>57</v>
      </c>
      <c r="C226" s="8" t="s">
        <v>42</v>
      </c>
      <c r="D226" s="9">
        <v>85</v>
      </c>
      <c r="E226" s="43"/>
      <c r="F226" s="43"/>
    </row>
    <row r="227" spans="1:6" ht="171.6" x14ac:dyDescent="0.25">
      <c r="A227" s="44" t="s">
        <v>324</v>
      </c>
      <c r="B227" s="7" t="s">
        <v>45</v>
      </c>
      <c r="C227" s="8" t="s">
        <v>42</v>
      </c>
      <c r="D227" s="9">
        <v>60</v>
      </c>
      <c r="E227" s="43"/>
      <c r="F227" s="43"/>
    </row>
    <row r="228" spans="1:6" ht="224.4" x14ac:dyDescent="0.25">
      <c r="A228" s="44" t="s">
        <v>325</v>
      </c>
      <c r="B228" s="7" t="s">
        <v>46</v>
      </c>
      <c r="C228" s="8" t="s">
        <v>42</v>
      </c>
      <c r="D228" s="9">
        <v>20</v>
      </c>
      <c r="E228" s="43"/>
      <c r="F228" s="43"/>
    </row>
    <row r="229" spans="1:6" ht="171.6" x14ac:dyDescent="0.25">
      <c r="A229" s="44" t="s">
        <v>326</v>
      </c>
      <c r="B229" s="7" t="s">
        <v>47</v>
      </c>
      <c r="C229" s="8" t="s">
        <v>42</v>
      </c>
      <c r="D229" s="9">
        <v>90</v>
      </c>
      <c r="E229" s="43"/>
      <c r="F229" s="43"/>
    </row>
    <row r="230" spans="1:6" ht="330" x14ac:dyDescent="0.25">
      <c r="A230" s="44" t="s">
        <v>327</v>
      </c>
      <c r="B230" s="7" t="s">
        <v>59</v>
      </c>
      <c r="C230" s="8" t="s">
        <v>417</v>
      </c>
      <c r="D230" s="9">
        <v>3.6</v>
      </c>
      <c r="E230" s="43"/>
      <c r="F230" s="43"/>
    </row>
    <row r="231" spans="1:6" ht="178.5" customHeight="1" x14ac:dyDescent="0.25">
      <c r="A231" s="44" t="s">
        <v>328</v>
      </c>
      <c r="B231" s="7" t="s">
        <v>142</v>
      </c>
      <c r="C231" s="8" t="s">
        <v>42</v>
      </c>
      <c r="D231" s="9">
        <v>1</v>
      </c>
      <c r="E231" s="43"/>
      <c r="F231" s="43"/>
    </row>
    <row r="232" spans="1:6" ht="187.5" customHeight="1" x14ac:dyDescent="0.25">
      <c r="A232" s="44" t="s">
        <v>329</v>
      </c>
      <c r="B232" s="7" t="s">
        <v>143</v>
      </c>
      <c r="C232" s="8" t="s">
        <v>42</v>
      </c>
      <c r="D232" s="9">
        <v>1</v>
      </c>
      <c r="E232" s="43"/>
      <c r="F232" s="43"/>
    </row>
    <row r="233" spans="1:6" ht="108.75" customHeight="1" x14ac:dyDescent="0.25">
      <c r="A233" s="44" t="s">
        <v>330</v>
      </c>
      <c r="B233" s="7" t="s">
        <v>48</v>
      </c>
      <c r="C233" s="8" t="s">
        <v>42</v>
      </c>
      <c r="D233" s="9">
        <v>20</v>
      </c>
      <c r="E233" s="43"/>
      <c r="F233" s="43"/>
    </row>
    <row r="234" spans="1:6" ht="118.8" x14ac:dyDescent="0.25">
      <c r="A234" s="44" t="s">
        <v>331</v>
      </c>
      <c r="B234" s="7" t="s">
        <v>56</v>
      </c>
      <c r="C234" s="8" t="s">
        <v>42</v>
      </c>
      <c r="D234" s="9">
        <v>21</v>
      </c>
      <c r="E234" s="43"/>
      <c r="F234" s="43"/>
    </row>
    <row r="235" spans="1:6" ht="145.19999999999999" x14ac:dyDescent="0.25">
      <c r="A235" s="44" t="s">
        <v>332</v>
      </c>
      <c r="B235" s="7" t="s">
        <v>55</v>
      </c>
      <c r="C235" s="8" t="s">
        <v>42</v>
      </c>
      <c r="D235" s="9">
        <v>18</v>
      </c>
      <c r="E235" s="43"/>
      <c r="F235" s="43"/>
    </row>
    <row r="236" spans="1:6" ht="145.19999999999999" x14ac:dyDescent="0.25">
      <c r="A236" s="44" t="s">
        <v>333</v>
      </c>
      <c r="B236" s="7" t="s">
        <v>54</v>
      </c>
      <c r="C236" s="8" t="s">
        <v>42</v>
      </c>
      <c r="D236" s="9">
        <v>1</v>
      </c>
      <c r="E236" s="43"/>
      <c r="F236" s="43"/>
    </row>
    <row r="237" spans="1:6" ht="237.6" x14ac:dyDescent="0.25">
      <c r="A237" s="44" t="s">
        <v>334</v>
      </c>
      <c r="B237" s="7" t="s">
        <v>173</v>
      </c>
      <c r="C237" s="8" t="s">
        <v>42</v>
      </c>
      <c r="D237" s="9">
        <v>1</v>
      </c>
      <c r="E237" s="43"/>
      <c r="F237" s="43"/>
    </row>
    <row r="238" spans="1:6" ht="237.6" x14ac:dyDescent="0.25">
      <c r="A238" s="44" t="s">
        <v>335</v>
      </c>
      <c r="B238" s="7" t="s">
        <v>174</v>
      </c>
      <c r="C238" s="8" t="s">
        <v>42</v>
      </c>
      <c r="D238" s="9">
        <v>18</v>
      </c>
      <c r="E238" s="43"/>
      <c r="F238" s="43"/>
    </row>
    <row r="239" spans="1:6" ht="237.6" x14ac:dyDescent="0.25">
      <c r="A239" s="44" t="s">
        <v>336</v>
      </c>
      <c r="B239" s="7" t="s">
        <v>53</v>
      </c>
      <c r="C239" s="8" t="s">
        <v>42</v>
      </c>
      <c r="D239" s="9">
        <v>8</v>
      </c>
      <c r="E239" s="43"/>
      <c r="F239" s="43"/>
    </row>
    <row r="240" spans="1:6" ht="92.4" x14ac:dyDescent="0.25">
      <c r="A240" s="44" t="s">
        <v>337</v>
      </c>
      <c r="B240" s="7" t="s">
        <v>49</v>
      </c>
      <c r="C240" s="8" t="s">
        <v>42</v>
      </c>
      <c r="D240" s="9">
        <v>4</v>
      </c>
      <c r="E240" s="43"/>
      <c r="F240" s="43"/>
    </row>
    <row r="241" spans="1:6" ht="105.6" x14ac:dyDescent="0.25">
      <c r="A241" s="44" t="s">
        <v>338</v>
      </c>
      <c r="B241" s="7" t="s">
        <v>52</v>
      </c>
      <c r="C241" s="8" t="s">
        <v>42</v>
      </c>
      <c r="D241" s="9">
        <v>16</v>
      </c>
      <c r="E241" s="43"/>
      <c r="F241" s="43"/>
    </row>
    <row r="242" spans="1:6" ht="92.4" x14ac:dyDescent="0.25">
      <c r="A242" s="44" t="s">
        <v>339</v>
      </c>
      <c r="B242" s="7" t="s">
        <v>756</v>
      </c>
      <c r="C242" s="8" t="s">
        <v>42</v>
      </c>
      <c r="D242" s="9">
        <v>1</v>
      </c>
      <c r="E242" s="43"/>
      <c r="F242" s="43"/>
    </row>
    <row r="243" spans="1:6" ht="13.8" x14ac:dyDescent="0.25">
      <c r="A243" s="51"/>
      <c r="B243" s="211" t="s">
        <v>342</v>
      </c>
      <c r="C243" s="212"/>
      <c r="D243" s="212"/>
      <c r="E243" s="213"/>
      <c r="F243" s="16">
        <f>SUM(F218:F242)</f>
        <v>0</v>
      </c>
    </row>
    <row r="244" spans="1:6" ht="27.6" x14ac:dyDescent="0.25">
      <c r="A244" s="48" t="s">
        <v>0</v>
      </c>
      <c r="B244" s="18" t="s">
        <v>1</v>
      </c>
      <c r="C244" s="21" t="s">
        <v>2</v>
      </c>
      <c r="D244" s="18" t="s">
        <v>3</v>
      </c>
      <c r="E244" s="41" t="s">
        <v>175</v>
      </c>
      <c r="F244" s="41" t="s">
        <v>176</v>
      </c>
    </row>
    <row r="245" spans="1:6" x14ac:dyDescent="0.25">
      <c r="A245" s="49" t="s">
        <v>340</v>
      </c>
      <c r="B245" s="217" t="s">
        <v>365</v>
      </c>
      <c r="C245" s="218"/>
      <c r="D245" s="218"/>
      <c r="E245" s="218"/>
      <c r="F245" s="219"/>
    </row>
    <row r="246" spans="1:6" ht="69" x14ac:dyDescent="0.25">
      <c r="A246" s="44" t="s">
        <v>341</v>
      </c>
      <c r="B246" s="25" t="s">
        <v>366</v>
      </c>
      <c r="C246" s="8" t="s">
        <v>42</v>
      </c>
      <c r="D246" s="9">
        <v>11</v>
      </c>
      <c r="E246" s="43"/>
      <c r="F246" s="43"/>
    </row>
    <row r="247" spans="1:6" ht="82.8" x14ac:dyDescent="0.25">
      <c r="A247" s="44" t="s">
        <v>374</v>
      </c>
      <c r="B247" s="25" t="s">
        <v>367</v>
      </c>
      <c r="C247" s="8" t="s">
        <v>42</v>
      </c>
      <c r="D247" s="9">
        <v>3</v>
      </c>
      <c r="E247" s="43"/>
      <c r="F247" s="43"/>
    </row>
    <row r="248" spans="1:6" ht="55.2" x14ac:dyDescent="0.25">
      <c r="A248" s="44" t="s">
        <v>375</v>
      </c>
      <c r="B248" s="25" t="s">
        <v>368</v>
      </c>
      <c r="C248" s="8" t="s">
        <v>42</v>
      </c>
      <c r="D248" s="9">
        <v>19</v>
      </c>
      <c r="E248" s="43"/>
      <c r="F248" s="43"/>
    </row>
    <row r="249" spans="1:6" ht="55.2" x14ac:dyDescent="0.25">
      <c r="A249" s="44" t="s">
        <v>376</v>
      </c>
      <c r="B249" s="25" t="s">
        <v>369</v>
      </c>
      <c r="C249" s="8" t="s">
        <v>42</v>
      </c>
      <c r="D249" s="9">
        <v>3</v>
      </c>
      <c r="E249" s="43"/>
      <c r="F249" s="43"/>
    </row>
    <row r="250" spans="1:6" ht="13.8" x14ac:dyDescent="0.25">
      <c r="A250" s="44" t="s">
        <v>377</v>
      </c>
      <c r="B250" s="65" t="s">
        <v>370</v>
      </c>
      <c r="C250" s="8" t="s">
        <v>42</v>
      </c>
      <c r="D250" s="9">
        <v>14</v>
      </c>
      <c r="E250" s="43"/>
      <c r="F250" s="43"/>
    </row>
    <row r="251" spans="1:6" ht="13.8" x14ac:dyDescent="0.25">
      <c r="A251" s="44" t="s">
        <v>378</v>
      </c>
      <c r="B251" s="66" t="s">
        <v>379</v>
      </c>
      <c r="C251" s="8" t="s">
        <v>42</v>
      </c>
      <c r="D251" s="9">
        <v>1</v>
      </c>
      <c r="E251" s="43"/>
      <c r="F251" s="43"/>
    </row>
    <row r="252" spans="1:6" ht="13.8" x14ac:dyDescent="0.25">
      <c r="A252" s="44"/>
      <c r="B252" s="211" t="s">
        <v>343</v>
      </c>
      <c r="C252" s="212"/>
      <c r="D252" s="212"/>
      <c r="E252" s="213"/>
      <c r="F252" s="16">
        <f>SUM(F246:F251)</f>
        <v>0</v>
      </c>
    </row>
    <row r="253" spans="1:6" ht="27.6" x14ac:dyDescent="0.25">
      <c r="A253" s="48" t="s">
        <v>0</v>
      </c>
      <c r="B253" s="18" t="s">
        <v>1</v>
      </c>
      <c r="C253" s="21" t="s">
        <v>2</v>
      </c>
      <c r="D253" s="18" t="s">
        <v>3</v>
      </c>
      <c r="E253" s="41" t="s">
        <v>175</v>
      </c>
      <c r="F253" s="41" t="s">
        <v>176</v>
      </c>
    </row>
    <row r="254" spans="1:6" x14ac:dyDescent="0.25">
      <c r="A254" s="49" t="s">
        <v>371</v>
      </c>
      <c r="B254" s="217" t="s">
        <v>38</v>
      </c>
      <c r="C254" s="218"/>
      <c r="D254" s="218"/>
      <c r="E254" s="218"/>
      <c r="F254" s="219"/>
    </row>
    <row r="255" spans="1:6" ht="55.2" x14ac:dyDescent="0.25">
      <c r="A255" s="44" t="s">
        <v>372</v>
      </c>
      <c r="B255" s="25" t="s">
        <v>39</v>
      </c>
      <c r="C255" s="194" t="s">
        <v>5</v>
      </c>
      <c r="D255" s="12">
        <v>2500</v>
      </c>
      <c r="E255" s="43"/>
      <c r="F255" s="43"/>
    </row>
    <row r="256" spans="1:6" ht="13.8" x14ac:dyDescent="0.25">
      <c r="A256" s="211" t="s">
        <v>373</v>
      </c>
      <c r="B256" s="212"/>
      <c r="C256" s="212"/>
      <c r="D256" s="212"/>
      <c r="E256" s="213"/>
      <c r="F256" s="16">
        <f>SUM(F255)</f>
        <v>0</v>
      </c>
    </row>
    <row r="257" spans="1:8" ht="13.8" x14ac:dyDescent="0.25">
      <c r="A257" s="38"/>
      <c r="B257" s="38"/>
      <c r="C257" s="38"/>
      <c r="D257" s="38"/>
      <c r="E257" s="38"/>
      <c r="F257" s="62"/>
    </row>
    <row r="258" spans="1:8" ht="17.399999999999999" x14ac:dyDescent="0.3">
      <c r="A258" s="220" t="s">
        <v>345</v>
      </c>
      <c r="B258" s="220"/>
      <c r="C258" s="220"/>
      <c r="D258" s="220"/>
      <c r="E258" s="220"/>
      <c r="F258" s="221"/>
      <c r="G258" s="3"/>
      <c r="H258" s="3"/>
    </row>
    <row r="259" spans="1:8" ht="17.399999999999999" x14ac:dyDescent="0.3">
      <c r="A259" s="61">
        <v>1</v>
      </c>
      <c r="B259" s="60" t="s">
        <v>4</v>
      </c>
      <c r="C259" s="58"/>
      <c r="D259" s="58"/>
      <c r="E259" s="59"/>
      <c r="F259" s="31">
        <f>F15</f>
        <v>0</v>
      </c>
    </row>
    <row r="260" spans="1:8" ht="17.399999999999999" x14ac:dyDescent="0.3">
      <c r="A260" s="61">
        <v>2</v>
      </c>
      <c r="B260" s="60" t="s">
        <v>86</v>
      </c>
      <c r="C260" s="58"/>
      <c r="D260" s="58"/>
      <c r="E260" s="59"/>
      <c r="F260" s="31">
        <f>F24</f>
        <v>0</v>
      </c>
      <c r="H260" s="3"/>
    </row>
    <row r="261" spans="1:8" ht="17.399999999999999" x14ac:dyDescent="0.3">
      <c r="A261" s="61">
        <v>3</v>
      </c>
      <c r="B261" s="60" t="s">
        <v>27</v>
      </c>
      <c r="C261" s="58"/>
      <c r="D261" s="58"/>
      <c r="E261" s="59"/>
      <c r="F261" s="31">
        <f>F52</f>
        <v>0</v>
      </c>
      <c r="H261" s="3"/>
    </row>
    <row r="262" spans="1:8" ht="17.399999999999999" x14ac:dyDescent="0.3">
      <c r="A262" s="61" t="s">
        <v>181</v>
      </c>
      <c r="B262" s="60" t="s">
        <v>145</v>
      </c>
      <c r="C262" s="58"/>
      <c r="D262" s="58"/>
      <c r="E262" s="59"/>
      <c r="F262" s="31">
        <f>F67</f>
        <v>0</v>
      </c>
    </row>
    <row r="263" spans="1:8" ht="17.399999999999999" x14ac:dyDescent="0.3">
      <c r="A263" s="61" t="s">
        <v>194</v>
      </c>
      <c r="B263" s="60" t="s">
        <v>158</v>
      </c>
      <c r="C263" s="58"/>
      <c r="D263" s="58"/>
      <c r="E263" s="59"/>
      <c r="F263" s="31">
        <f>F73</f>
        <v>0</v>
      </c>
    </row>
    <row r="264" spans="1:8" ht="17.399999999999999" x14ac:dyDescent="0.3">
      <c r="A264" s="61" t="s">
        <v>199</v>
      </c>
      <c r="B264" s="60" t="s">
        <v>30</v>
      </c>
      <c r="C264" s="58"/>
      <c r="D264" s="58"/>
      <c r="E264" s="59"/>
      <c r="F264" s="31">
        <f>F78</f>
        <v>0</v>
      </c>
    </row>
    <row r="265" spans="1:8" ht="17.399999999999999" x14ac:dyDescent="0.3">
      <c r="A265" s="61" t="s">
        <v>202</v>
      </c>
      <c r="B265" s="60" t="s">
        <v>12</v>
      </c>
      <c r="C265" s="58"/>
      <c r="D265" s="58"/>
      <c r="E265" s="59"/>
      <c r="F265" s="31">
        <f>F92</f>
        <v>0</v>
      </c>
    </row>
    <row r="266" spans="1:8" ht="17.399999999999999" x14ac:dyDescent="0.3">
      <c r="A266" s="61" t="s">
        <v>214</v>
      </c>
      <c r="B266" s="60" t="s">
        <v>11</v>
      </c>
      <c r="C266" s="58"/>
      <c r="D266" s="58"/>
      <c r="E266" s="59"/>
      <c r="F266" s="31">
        <f>F105</f>
        <v>0</v>
      </c>
    </row>
    <row r="267" spans="1:8" ht="17.399999999999999" x14ac:dyDescent="0.3">
      <c r="A267" s="61" t="s">
        <v>225</v>
      </c>
      <c r="B267" s="60" t="s">
        <v>116</v>
      </c>
      <c r="C267" s="58"/>
      <c r="D267" s="58"/>
      <c r="E267" s="59"/>
      <c r="F267" s="31">
        <f>F116</f>
        <v>0</v>
      </c>
    </row>
    <row r="268" spans="1:8" ht="17.399999999999999" x14ac:dyDescent="0.3">
      <c r="A268" s="61" t="s">
        <v>233</v>
      </c>
      <c r="B268" s="60" t="s">
        <v>346</v>
      </c>
      <c r="C268" s="58"/>
      <c r="D268" s="58"/>
      <c r="E268" s="59"/>
      <c r="F268" s="31">
        <f>F121</f>
        <v>0</v>
      </c>
    </row>
    <row r="269" spans="1:8" ht="17.399999999999999" x14ac:dyDescent="0.3">
      <c r="A269" s="61" t="s">
        <v>237</v>
      </c>
      <c r="B269" s="60" t="s">
        <v>348</v>
      </c>
      <c r="C269" s="58"/>
      <c r="D269" s="58"/>
      <c r="E269" s="59"/>
      <c r="F269" s="31">
        <f>F131</f>
        <v>0</v>
      </c>
    </row>
    <row r="270" spans="1:8" ht="17.399999999999999" x14ac:dyDescent="0.3">
      <c r="A270" s="61" t="s">
        <v>246</v>
      </c>
      <c r="B270" s="60" t="s">
        <v>347</v>
      </c>
      <c r="C270" s="58"/>
      <c r="D270" s="58"/>
      <c r="E270" s="59"/>
      <c r="F270" s="31">
        <f>F142</f>
        <v>0</v>
      </c>
    </row>
    <row r="271" spans="1:8" ht="17.399999999999999" x14ac:dyDescent="0.3">
      <c r="A271" s="61" t="s">
        <v>256</v>
      </c>
      <c r="B271" s="60" t="s">
        <v>353</v>
      </c>
      <c r="C271" s="58"/>
      <c r="D271" s="58"/>
      <c r="E271" s="59"/>
      <c r="F271" s="31">
        <f>F153</f>
        <v>0</v>
      </c>
    </row>
    <row r="272" spans="1:8" ht="17.399999999999999" x14ac:dyDescent="0.3">
      <c r="A272" s="61" t="s">
        <v>266</v>
      </c>
      <c r="B272" s="60" t="s">
        <v>349</v>
      </c>
      <c r="C272" s="58"/>
      <c r="D272" s="58"/>
      <c r="E272" s="59"/>
      <c r="F272" s="31">
        <f>F159</f>
        <v>0</v>
      </c>
    </row>
    <row r="273" spans="1:6" ht="17.399999999999999" x14ac:dyDescent="0.3">
      <c r="A273" s="61" t="s">
        <v>271</v>
      </c>
      <c r="B273" s="60" t="s">
        <v>7</v>
      </c>
      <c r="C273" s="58"/>
      <c r="D273" s="58"/>
      <c r="E273" s="59"/>
      <c r="F273" s="31">
        <f>F164</f>
        <v>0</v>
      </c>
    </row>
    <row r="274" spans="1:6" ht="17.399999999999999" x14ac:dyDescent="0.3">
      <c r="A274" s="61">
        <v>16</v>
      </c>
      <c r="B274" s="60" t="s">
        <v>350</v>
      </c>
      <c r="C274" s="58"/>
      <c r="D274" s="58"/>
      <c r="E274" s="59"/>
      <c r="F274" s="31">
        <f>F174</f>
        <v>0</v>
      </c>
    </row>
    <row r="275" spans="1:6" ht="17.399999999999999" x14ac:dyDescent="0.3">
      <c r="A275" s="61">
        <v>17</v>
      </c>
      <c r="B275" s="60" t="s">
        <v>351</v>
      </c>
      <c r="C275" s="58"/>
      <c r="D275" s="58"/>
      <c r="E275" s="59"/>
      <c r="F275" s="31">
        <f>F178</f>
        <v>0</v>
      </c>
    </row>
    <row r="276" spans="1:6" ht="17.399999999999999" x14ac:dyDescent="0.3">
      <c r="A276" s="61" t="s">
        <v>284</v>
      </c>
      <c r="B276" s="60" t="s">
        <v>14</v>
      </c>
      <c r="C276" s="58"/>
      <c r="D276" s="58"/>
      <c r="E276" s="59"/>
      <c r="F276" s="31">
        <f>F189</f>
        <v>0</v>
      </c>
    </row>
    <row r="277" spans="1:6" ht="17.399999999999999" x14ac:dyDescent="0.3">
      <c r="A277" s="61">
        <v>19</v>
      </c>
      <c r="B277" s="60" t="s">
        <v>16</v>
      </c>
      <c r="C277" s="58"/>
      <c r="D277" s="58"/>
      <c r="E277" s="59"/>
      <c r="F277" s="31">
        <f>F200</f>
        <v>0</v>
      </c>
    </row>
    <row r="278" spans="1:6" ht="17.399999999999999" x14ac:dyDescent="0.3">
      <c r="A278" s="61" t="s">
        <v>302</v>
      </c>
      <c r="B278" s="60" t="s">
        <v>40</v>
      </c>
      <c r="C278" s="58"/>
      <c r="D278" s="58"/>
      <c r="E278" s="59"/>
      <c r="F278" s="31">
        <f>F204</f>
        <v>0</v>
      </c>
    </row>
    <row r="279" spans="1:6" ht="17.399999999999999" x14ac:dyDescent="0.3">
      <c r="A279" s="61" t="s">
        <v>305</v>
      </c>
      <c r="B279" s="60" t="s">
        <v>41</v>
      </c>
      <c r="C279" s="58"/>
      <c r="D279" s="58"/>
      <c r="E279" s="59"/>
      <c r="F279" s="31">
        <f>F214</f>
        <v>0</v>
      </c>
    </row>
    <row r="280" spans="1:6" ht="17.399999999999999" x14ac:dyDescent="0.3">
      <c r="A280" s="61" t="s">
        <v>314</v>
      </c>
      <c r="B280" s="60" t="s">
        <v>51</v>
      </c>
      <c r="C280" s="58"/>
      <c r="D280" s="58"/>
      <c r="E280" s="59"/>
      <c r="F280" s="31">
        <f>F243</f>
        <v>0</v>
      </c>
    </row>
    <row r="281" spans="1:6" ht="17.399999999999999" x14ac:dyDescent="0.3">
      <c r="A281" s="61">
        <v>23</v>
      </c>
      <c r="B281" s="60" t="s">
        <v>365</v>
      </c>
      <c r="C281" s="58"/>
      <c r="D281" s="58"/>
      <c r="E281" s="59"/>
      <c r="F281" s="31">
        <f>F252</f>
        <v>0</v>
      </c>
    </row>
    <row r="282" spans="1:6" ht="17.399999999999999" x14ac:dyDescent="0.3">
      <c r="A282" s="61">
        <v>24</v>
      </c>
      <c r="B282" s="60" t="s">
        <v>38</v>
      </c>
      <c r="C282" s="58"/>
      <c r="D282" s="58"/>
      <c r="E282" s="59"/>
      <c r="F282" s="31">
        <f>F256</f>
        <v>0</v>
      </c>
    </row>
    <row r="283" spans="1:6" ht="17.399999999999999" x14ac:dyDescent="0.3">
      <c r="A283" s="57"/>
      <c r="B283" s="58"/>
      <c r="C283" s="58"/>
      <c r="D283" s="58"/>
      <c r="E283" s="59"/>
      <c r="F283" s="31"/>
    </row>
    <row r="284" spans="1:6" ht="17.399999999999999" x14ac:dyDescent="0.3">
      <c r="A284" s="39"/>
      <c r="B284" s="39"/>
      <c r="C284" s="206" t="s">
        <v>352</v>
      </c>
      <c r="D284" s="206"/>
      <c r="E284" s="40" t="s">
        <v>8</v>
      </c>
      <c r="F284" s="31">
        <f>SUM(F259:F283)</f>
        <v>0</v>
      </c>
    </row>
    <row r="285" spans="1:6" ht="17.399999999999999" x14ac:dyDescent="0.3">
      <c r="A285" s="199"/>
      <c r="B285" s="199"/>
      <c r="C285" s="199"/>
      <c r="D285" s="199"/>
      <c r="E285" s="200"/>
      <c r="F285" s="201"/>
    </row>
    <row r="286" spans="1:6" x14ac:dyDescent="0.25">
      <c r="A286" s="202"/>
      <c r="B286" s="1"/>
      <c r="C286" s="1"/>
      <c r="D286" s="1"/>
      <c r="E286" s="1"/>
      <c r="F286" s="1"/>
    </row>
    <row r="287" spans="1:6" x14ac:dyDescent="0.25">
      <c r="A287" s="202"/>
      <c r="B287" s="1"/>
      <c r="C287" s="1"/>
      <c r="D287" s="1"/>
      <c r="E287" s="1"/>
      <c r="F287" s="1"/>
    </row>
    <row r="288" spans="1:6" x14ac:dyDescent="0.25">
      <c r="A288" s="202"/>
      <c r="B288" s="1"/>
      <c r="C288" s="1"/>
      <c r="D288" s="1"/>
      <c r="E288" s="1"/>
      <c r="F288" s="3"/>
    </row>
    <row r="289" spans="1:9" x14ac:dyDescent="0.25">
      <c r="A289" s="202"/>
      <c r="B289" s="1"/>
      <c r="C289" s="1"/>
      <c r="D289" s="1"/>
      <c r="E289" s="1"/>
      <c r="F289" s="1"/>
    </row>
    <row r="290" spans="1:9" x14ac:dyDescent="0.25">
      <c r="A290" s="202"/>
      <c r="B290" s="1"/>
      <c r="C290" s="1"/>
      <c r="D290" s="1"/>
      <c r="E290" s="1"/>
      <c r="F290" s="1"/>
    </row>
    <row r="291" spans="1:9" x14ac:dyDescent="0.25">
      <c r="A291" s="202"/>
      <c r="B291" s="1"/>
      <c r="C291" s="1"/>
      <c r="D291" s="1"/>
      <c r="E291" s="1"/>
      <c r="F291" s="1"/>
      <c r="I291" s="203"/>
    </row>
    <row r="292" spans="1:9" x14ac:dyDescent="0.25">
      <c r="A292" s="202"/>
      <c r="B292" s="1"/>
      <c r="C292" s="1"/>
      <c r="D292" s="1"/>
      <c r="E292" s="1"/>
      <c r="F292" s="1"/>
    </row>
    <row r="293" spans="1:9" x14ac:dyDescent="0.25">
      <c r="A293" s="202"/>
      <c r="B293" s="1"/>
      <c r="C293" s="1"/>
      <c r="D293" s="1"/>
      <c r="E293" s="1"/>
      <c r="F293" s="1"/>
    </row>
    <row r="294" spans="1:9" x14ac:dyDescent="0.25">
      <c r="A294" s="202"/>
      <c r="B294" s="204"/>
      <c r="C294" s="1"/>
      <c r="D294" s="1"/>
      <c r="E294" s="1"/>
      <c r="F294" s="1"/>
    </row>
    <row r="295" spans="1:9" x14ac:dyDescent="0.25">
      <c r="A295" s="202"/>
      <c r="B295" s="1"/>
      <c r="C295" s="1"/>
      <c r="D295" s="1"/>
      <c r="E295" s="1"/>
      <c r="F295" s="1"/>
    </row>
    <row r="296" spans="1:9" x14ac:dyDescent="0.25">
      <c r="A296" s="202"/>
      <c r="B296" s="1"/>
      <c r="C296" s="1"/>
      <c r="D296" s="1"/>
      <c r="E296" s="1"/>
      <c r="F296" s="1"/>
    </row>
    <row r="297" spans="1:9" x14ac:dyDescent="0.25">
      <c r="A297" s="202"/>
      <c r="B297" s="1"/>
      <c r="C297" s="1"/>
      <c r="D297" s="1"/>
      <c r="E297" s="1"/>
      <c r="F297" s="1"/>
    </row>
    <row r="298" spans="1:9" x14ac:dyDescent="0.25">
      <c r="A298" s="202"/>
      <c r="B298" s="1"/>
      <c r="C298" s="1"/>
      <c r="D298" s="1"/>
      <c r="E298" s="1"/>
      <c r="F298" s="1"/>
    </row>
    <row r="299" spans="1:9" x14ac:dyDescent="0.25">
      <c r="A299" s="202"/>
      <c r="B299" s="1"/>
      <c r="C299" s="1"/>
      <c r="D299" s="1"/>
      <c r="E299" s="1"/>
      <c r="F299" s="1"/>
    </row>
    <row r="300" spans="1:9" x14ac:dyDescent="0.25">
      <c r="A300" s="202"/>
      <c r="B300" s="1"/>
      <c r="C300" s="1"/>
      <c r="D300" s="1"/>
      <c r="E300" s="1"/>
      <c r="F300" s="1"/>
    </row>
    <row r="301" spans="1:9" x14ac:dyDescent="0.25">
      <c r="A301" s="202"/>
      <c r="B301" s="1"/>
      <c r="C301" s="1"/>
      <c r="D301" s="1"/>
      <c r="E301" s="1"/>
      <c r="F301" s="1"/>
    </row>
    <row r="302" spans="1:9" x14ac:dyDescent="0.25">
      <c r="A302" s="202"/>
      <c r="B302" s="1"/>
      <c r="C302" s="1"/>
      <c r="D302" s="1"/>
      <c r="E302" s="1"/>
      <c r="F302" s="1"/>
    </row>
    <row r="303" spans="1:9" x14ac:dyDescent="0.25">
      <c r="A303" s="202"/>
      <c r="B303" s="1"/>
      <c r="C303" s="1"/>
      <c r="D303" s="1"/>
      <c r="E303" s="1"/>
      <c r="F303" s="1"/>
    </row>
    <row r="304" spans="1:9" x14ac:dyDescent="0.25">
      <c r="A304" s="202"/>
      <c r="B304" s="1"/>
      <c r="C304" s="1"/>
      <c r="D304" s="1"/>
      <c r="E304" s="1"/>
      <c r="F304" s="1"/>
    </row>
    <row r="305" spans="1:1" s="1" customFormat="1" x14ac:dyDescent="0.25">
      <c r="A305" s="202"/>
    </row>
    <row r="306" spans="1:1" s="1" customFormat="1" x14ac:dyDescent="0.25">
      <c r="A306" s="202"/>
    </row>
    <row r="307" spans="1:1" s="1" customFormat="1" x14ac:dyDescent="0.25">
      <c r="A307" s="202"/>
    </row>
    <row r="308" spans="1:1" s="1" customFormat="1" x14ac:dyDescent="0.25">
      <c r="A308" s="202"/>
    </row>
    <row r="309" spans="1:1" s="1" customFormat="1" x14ac:dyDescent="0.25">
      <c r="A309" s="202"/>
    </row>
    <row r="310" spans="1:1" s="1" customFormat="1" x14ac:dyDescent="0.25">
      <c r="A310" s="202"/>
    </row>
    <row r="311" spans="1:1" s="1" customFormat="1" x14ac:dyDescent="0.25">
      <c r="A311" s="202"/>
    </row>
    <row r="312" spans="1:1" s="1" customFormat="1" x14ac:dyDescent="0.25">
      <c r="A312" s="202"/>
    </row>
    <row r="313" spans="1:1" s="1" customFormat="1" x14ac:dyDescent="0.25">
      <c r="A313" s="202"/>
    </row>
    <row r="314" spans="1:1" s="1" customFormat="1" x14ac:dyDescent="0.25">
      <c r="A314" s="202"/>
    </row>
    <row r="315" spans="1:1" s="1" customFormat="1" x14ac:dyDescent="0.25">
      <c r="A315" s="202"/>
    </row>
    <row r="316" spans="1:1" s="1" customFormat="1" x14ac:dyDescent="0.25">
      <c r="A316" s="202"/>
    </row>
    <row r="317" spans="1:1" s="1" customFormat="1" x14ac:dyDescent="0.25">
      <c r="A317" s="202"/>
    </row>
    <row r="318" spans="1:1" s="1" customFormat="1" x14ac:dyDescent="0.25">
      <c r="A318" s="202"/>
    </row>
    <row r="319" spans="1:1" s="1" customFormat="1" x14ac:dyDescent="0.25">
      <c r="A319" s="202"/>
    </row>
    <row r="320" spans="1:1" s="1" customFormat="1" x14ac:dyDescent="0.25">
      <c r="A320" s="202"/>
    </row>
    <row r="321" spans="1:1" s="1" customFormat="1" x14ac:dyDescent="0.25">
      <c r="A321" s="202"/>
    </row>
    <row r="322" spans="1:1" s="1" customFormat="1" x14ac:dyDescent="0.25">
      <c r="A322" s="202"/>
    </row>
    <row r="323" spans="1:1" s="1" customFormat="1" x14ac:dyDescent="0.25">
      <c r="A323" s="202"/>
    </row>
    <row r="324" spans="1:1" s="1" customFormat="1" x14ac:dyDescent="0.25">
      <c r="A324" s="202"/>
    </row>
    <row r="325" spans="1:1" s="1" customFormat="1" x14ac:dyDescent="0.25">
      <c r="A325" s="202"/>
    </row>
    <row r="326" spans="1:1" s="1" customFormat="1" x14ac:dyDescent="0.25">
      <c r="A326" s="202"/>
    </row>
    <row r="327" spans="1:1" s="1" customFormat="1" x14ac:dyDescent="0.25">
      <c r="A327" s="202"/>
    </row>
    <row r="328" spans="1:1" s="1" customFormat="1" x14ac:dyDescent="0.25">
      <c r="A328" s="202"/>
    </row>
    <row r="329" spans="1:1" s="1" customFormat="1" x14ac:dyDescent="0.25">
      <c r="A329" s="202"/>
    </row>
    <row r="330" spans="1:1" s="1" customFormat="1" x14ac:dyDescent="0.25">
      <c r="A330" s="202"/>
    </row>
    <row r="331" spans="1:1" s="1" customFormat="1" x14ac:dyDescent="0.25">
      <c r="A331" s="202"/>
    </row>
    <row r="332" spans="1:1" s="1" customFormat="1" x14ac:dyDescent="0.25">
      <c r="A332" s="202"/>
    </row>
    <row r="333" spans="1:1" s="1" customFormat="1" x14ac:dyDescent="0.25">
      <c r="A333" s="202"/>
    </row>
    <row r="334" spans="1:1" s="1" customFormat="1" x14ac:dyDescent="0.25">
      <c r="A334" s="202"/>
    </row>
    <row r="335" spans="1:1" s="1" customFormat="1" x14ac:dyDescent="0.25">
      <c r="A335" s="202"/>
    </row>
    <row r="336" spans="1:1" s="1" customFormat="1" x14ac:dyDescent="0.25">
      <c r="A336" s="202"/>
    </row>
    <row r="337" spans="1:1" s="1" customFormat="1" x14ac:dyDescent="0.25">
      <c r="A337" s="202"/>
    </row>
    <row r="338" spans="1:1" s="1" customFormat="1" x14ac:dyDescent="0.25">
      <c r="A338" s="202"/>
    </row>
    <row r="339" spans="1:1" s="1" customFormat="1" x14ac:dyDescent="0.25">
      <c r="A339" s="202"/>
    </row>
    <row r="340" spans="1:1" s="1" customFormat="1" x14ac:dyDescent="0.25">
      <c r="A340" s="202"/>
    </row>
    <row r="341" spans="1:1" s="1" customFormat="1" x14ac:dyDescent="0.25">
      <c r="A341" s="202"/>
    </row>
    <row r="342" spans="1:1" s="1" customFormat="1" x14ac:dyDescent="0.25">
      <c r="A342" s="202"/>
    </row>
    <row r="343" spans="1:1" s="1" customFormat="1" x14ac:dyDescent="0.25">
      <c r="A343" s="202"/>
    </row>
    <row r="344" spans="1:1" s="1" customFormat="1" x14ac:dyDescent="0.25">
      <c r="A344" s="202"/>
    </row>
    <row r="345" spans="1:1" s="1" customFormat="1" x14ac:dyDescent="0.25">
      <c r="A345" s="202"/>
    </row>
    <row r="346" spans="1:1" s="1" customFormat="1" x14ac:dyDescent="0.25">
      <c r="A346" s="202"/>
    </row>
    <row r="347" spans="1:1" s="1" customFormat="1" x14ac:dyDescent="0.25">
      <c r="A347" s="202"/>
    </row>
    <row r="348" spans="1:1" s="1" customFormat="1" x14ac:dyDescent="0.25">
      <c r="A348" s="202"/>
    </row>
    <row r="349" spans="1:1" s="1" customFormat="1" x14ac:dyDescent="0.25">
      <c r="A349" s="202"/>
    </row>
    <row r="350" spans="1:1" s="1" customFormat="1" x14ac:dyDescent="0.25">
      <c r="A350" s="202"/>
    </row>
    <row r="351" spans="1:1" s="1" customFormat="1" x14ac:dyDescent="0.25">
      <c r="A351" s="202"/>
    </row>
    <row r="352" spans="1:1" s="1" customFormat="1" x14ac:dyDescent="0.25">
      <c r="A352" s="202"/>
    </row>
    <row r="353" spans="1:1" s="1" customFormat="1" x14ac:dyDescent="0.25">
      <c r="A353" s="202"/>
    </row>
    <row r="354" spans="1:1" s="1" customFormat="1" x14ac:dyDescent="0.25">
      <c r="A354" s="202"/>
    </row>
    <row r="355" spans="1:1" s="1" customFormat="1" x14ac:dyDescent="0.25">
      <c r="A355" s="202"/>
    </row>
    <row r="356" spans="1:1" s="1" customFormat="1" x14ac:dyDescent="0.25">
      <c r="A356" s="202"/>
    </row>
    <row r="357" spans="1:1" s="1" customFormat="1" x14ac:dyDescent="0.25">
      <c r="A357" s="202"/>
    </row>
    <row r="358" spans="1:1" s="1" customFormat="1" x14ac:dyDescent="0.25">
      <c r="A358" s="202"/>
    </row>
    <row r="359" spans="1:1" s="1" customFormat="1" x14ac:dyDescent="0.25">
      <c r="A359" s="202"/>
    </row>
    <row r="360" spans="1:1" s="1" customFormat="1" x14ac:dyDescent="0.25">
      <c r="A360" s="202"/>
    </row>
    <row r="361" spans="1:1" s="1" customFormat="1" x14ac:dyDescent="0.25">
      <c r="A361" s="202"/>
    </row>
    <row r="362" spans="1:1" s="1" customFormat="1" x14ac:dyDescent="0.25">
      <c r="A362" s="202"/>
    </row>
    <row r="363" spans="1:1" s="1" customFormat="1" x14ac:dyDescent="0.25">
      <c r="A363" s="202"/>
    </row>
    <row r="364" spans="1:1" s="1" customFormat="1" x14ac:dyDescent="0.25">
      <c r="A364" s="202"/>
    </row>
    <row r="365" spans="1:1" s="1" customFormat="1" x14ac:dyDescent="0.25">
      <c r="A365" s="202"/>
    </row>
    <row r="366" spans="1:1" s="1" customFormat="1" x14ac:dyDescent="0.25">
      <c r="A366" s="202"/>
    </row>
    <row r="367" spans="1:1" s="1" customFormat="1" x14ac:dyDescent="0.25">
      <c r="A367" s="202"/>
    </row>
    <row r="368" spans="1:1" s="1" customFormat="1" x14ac:dyDescent="0.25">
      <c r="A368" s="202"/>
    </row>
    <row r="369" spans="1:1" s="1" customFormat="1" x14ac:dyDescent="0.25">
      <c r="A369" s="202"/>
    </row>
    <row r="370" spans="1:1" s="1" customFormat="1" x14ac:dyDescent="0.25">
      <c r="A370" s="202"/>
    </row>
    <row r="371" spans="1:1" s="1" customFormat="1" x14ac:dyDescent="0.25">
      <c r="A371" s="202"/>
    </row>
    <row r="372" spans="1:1" s="1" customFormat="1" x14ac:dyDescent="0.25">
      <c r="A372" s="202"/>
    </row>
    <row r="373" spans="1:1" s="1" customFormat="1" x14ac:dyDescent="0.25">
      <c r="A373" s="202"/>
    </row>
    <row r="374" spans="1:1" s="1" customFormat="1" x14ac:dyDescent="0.25">
      <c r="A374" s="202"/>
    </row>
    <row r="375" spans="1:1" s="1" customFormat="1" x14ac:dyDescent="0.25">
      <c r="A375" s="202"/>
    </row>
    <row r="376" spans="1:1" s="1" customFormat="1" x14ac:dyDescent="0.25">
      <c r="A376" s="202"/>
    </row>
    <row r="377" spans="1:1" s="1" customFormat="1" x14ac:dyDescent="0.25">
      <c r="A377" s="202"/>
    </row>
    <row r="378" spans="1:1" s="1" customFormat="1" x14ac:dyDescent="0.25">
      <c r="A378" s="202"/>
    </row>
    <row r="379" spans="1:1" s="1" customFormat="1" x14ac:dyDescent="0.25">
      <c r="A379" s="202"/>
    </row>
    <row r="380" spans="1:1" s="1" customFormat="1" x14ac:dyDescent="0.25">
      <c r="A380" s="202"/>
    </row>
    <row r="381" spans="1:1" s="1" customFormat="1" x14ac:dyDescent="0.25">
      <c r="A381" s="202"/>
    </row>
    <row r="382" spans="1:1" s="1" customFormat="1" x14ac:dyDescent="0.25">
      <c r="A382" s="202"/>
    </row>
    <row r="383" spans="1:1" s="1" customFormat="1" x14ac:dyDescent="0.25">
      <c r="A383" s="202"/>
    </row>
    <row r="384" spans="1:1" s="1" customFormat="1" x14ac:dyDescent="0.25">
      <c r="A384" s="202"/>
    </row>
    <row r="385" spans="1:1" s="1" customFormat="1" x14ac:dyDescent="0.25">
      <c r="A385" s="202"/>
    </row>
    <row r="386" spans="1:1" s="1" customFormat="1" x14ac:dyDescent="0.25">
      <c r="A386" s="202"/>
    </row>
    <row r="387" spans="1:1" s="1" customFormat="1" x14ac:dyDescent="0.25">
      <c r="A387" s="202"/>
    </row>
    <row r="388" spans="1:1" s="1" customFormat="1" x14ac:dyDescent="0.25">
      <c r="A388" s="202"/>
    </row>
    <row r="389" spans="1:1" s="1" customFormat="1" x14ac:dyDescent="0.25">
      <c r="A389" s="202"/>
    </row>
    <row r="390" spans="1:1" s="1" customFormat="1" x14ac:dyDescent="0.25">
      <c r="A390" s="202"/>
    </row>
    <row r="391" spans="1:1" s="1" customFormat="1" x14ac:dyDescent="0.25">
      <c r="A391" s="202"/>
    </row>
    <row r="392" spans="1:1" s="1" customFormat="1" x14ac:dyDescent="0.25">
      <c r="A392" s="202"/>
    </row>
    <row r="393" spans="1:1" s="1" customFormat="1" x14ac:dyDescent="0.25">
      <c r="A393" s="202"/>
    </row>
    <row r="394" spans="1:1" s="1" customFormat="1" x14ac:dyDescent="0.25">
      <c r="A394" s="202"/>
    </row>
    <row r="395" spans="1:1" s="1" customFormat="1" x14ac:dyDescent="0.25">
      <c r="A395" s="202"/>
    </row>
    <row r="396" spans="1:1" s="1" customFormat="1" x14ac:dyDescent="0.25">
      <c r="A396" s="202"/>
    </row>
    <row r="397" spans="1:1" s="1" customFormat="1" x14ac:dyDescent="0.25">
      <c r="A397" s="202"/>
    </row>
    <row r="398" spans="1:1" s="1" customFormat="1" x14ac:dyDescent="0.25">
      <c r="A398" s="202"/>
    </row>
    <row r="399" spans="1:1" s="1" customFormat="1" x14ac:dyDescent="0.25">
      <c r="A399" s="202"/>
    </row>
    <row r="400" spans="1:1" s="1" customFormat="1" x14ac:dyDescent="0.25">
      <c r="A400" s="202"/>
    </row>
    <row r="401" spans="1:1" s="1" customFormat="1" x14ac:dyDescent="0.25">
      <c r="A401" s="202"/>
    </row>
    <row r="402" spans="1:1" s="1" customFormat="1" x14ac:dyDescent="0.25">
      <c r="A402" s="202"/>
    </row>
    <row r="403" spans="1:1" s="1" customFormat="1" x14ac:dyDescent="0.25">
      <c r="A403" s="202"/>
    </row>
    <row r="404" spans="1:1" s="1" customFormat="1" x14ac:dyDescent="0.25">
      <c r="A404" s="202"/>
    </row>
    <row r="405" spans="1:1" s="1" customFormat="1" x14ac:dyDescent="0.25">
      <c r="A405" s="202"/>
    </row>
    <row r="406" spans="1:1" s="1" customFormat="1" x14ac:dyDescent="0.25">
      <c r="A406" s="202"/>
    </row>
    <row r="407" spans="1:1" s="1" customFormat="1" x14ac:dyDescent="0.25">
      <c r="A407" s="202"/>
    </row>
    <row r="408" spans="1:1" s="1" customFormat="1" x14ac:dyDescent="0.25">
      <c r="A408" s="202"/>
    </row>
    <row r="409" spans="1:1" s="1" customFormat="1" x14ac:dyDescent="0.25">
      <c r="A409" s="202"/>
    </row>
    <row r="410" spans="1:1" s="1" customFormat="1" x14ac:dyDescent="0.25">
      <c r="A410" s="202"/>
    </row>
    <row r="411" spans="1:1" s="1" customFormat="1" x14ac:dyDescent="0.25">
      <c r="A411" s="202"/>
    </row>
    <row r="412" spans="1:1" s="1" customFormat="1" x14ac:dyDescent="0.25">
      <c r="A412" s="202"/>
    </row>
    <row r="413" spans="1:1" s="1" customFormat="1" x14ac:dyDescent="0.25">
      <c r="A413" s="202"/>
    </row>
    <row r="414" spans="1:1" s="1" customFormat="1" x14ac:dyDescent="0.25">
      <c r="A414" s="202"/>
    </row>
    <row r="415" spans="1:1" s="1" customFormat="1" x14ac:dyDescent="0.25">
      <c r="A415" s="202"/>
    </row>
    <row r="416" spans="1:1" s="1" customFormat="1" x14ac:dyDescent="0.25">
      <c r="A416" s="202"/>
    </row>
    <row r="417" spans="1:1" s="1" customFormat="1" x14ac:dyDescent="0.25">
      <c r="A417" s="202"/>
    </row>
    <row r="418" spans="1:1" s="1" customFormat="1" x14ac:dyDescent="0.25">
      <c r="A418" s="202"/>
    </row>
    <row r="419" spans="1:1" s="1" customFormat="1" x14ac:dyDescent="0.25">
      <c r="A419" s="202"/>
    </row>
    <row r="420" spans="1:1" s="1" customFormat="1" x14ac:dyDescent="0.25">
      <c r="A420" s="202"/>
    </row>
    <row r="421" spans="1:1" s="1" customFormat="1" x14ac:dyDescent="0.25">
      <c r="A421" s="202"/>
    </row>
    <row r="422" spans="1:1" s="1" customFormat="1" x14ac:dyDescent="0.25">
      <c r="A422" s="202"/>
    </row>
    <row r="423" spans="1:1" s="1" customFormat="1" x14ac:dyDescent="0.25">
      <c r="A423" s="202"/>
    </row>
    <row r="424" spans="1:1" s="1" customFormat="1" x14ac:dyDescent="0.25">
      <c r="A424" s="202"/>
    </row>
    <row r="425" spans="1:1" s="1" customFormat="1" x14ac:dyDescent="0.25">
      <c r="A425" s="202"/>
    </row>
    <row r="426" spans="1:1" s="1" customFormat="1" x14ac:dyDescent="0.25">
      <c r="A426" s="202"/>
    </row>
    <row r="427" spans="1:1" s="1" customFormat="1" x14ac:dyDescent="0.25">
      <c r="A427" s="202"/>
    </row>
    <row r="428" spans="1:1" s="1" customFormat="1" x14ac:dyDescent="0.25">
      <c r="A428" s="202"/>
    </row>
    <row r="429" spans="1:1" s="1" customFormat="1" x14ac:dyDescent="0.25">
      <c r="A429" s="202"/>
    </row>
    <row r="430" spans="1:1" s="1" customFormat="1" x14ac:dyDescent="0.25">
      <c r="A430" s="202"/>
    </row>
    <row r="431" spans="1:1" s="1" customFormat="1" x14ac:dyDescent="0.25">
      <c r="A431" s="202"/>
    </row>
    <row r="432" spans="1:1" s="1" customFormat="1" x14ac:dyDescent="0.25">
      <c r="A432" s="202"/>
    </row>
    <row r="433" spans="1:1" s="1" customFormat="1" x14ac:dyDescent="0.25">
      <c r="A433" s="202"/>
    </row>
    <row r="434" spans="1:1" s="1" customFormat="1" x14ac:dyDescent="0.25">
      <c r="A434" s="202"/>
    </row>
    <row r="435" spans="1:1" s="1" customFormat="1" x14ac:dyDescent="0.25">
      <c r="A435" s="202"/>
    </row>
    <row r="436" spans="1:1" s="1" customFormat="1" x14ac:dyDescent="0.25">
      <c r="A436" s="202"/>
    </row>
    <row r="437" spans="1:1" s="1" customFormat="1" x14ac:dyDescent="0.25">
      <c r="A437" s="202"/>
    </row>
    <row r="438" spans="1:1" s="1" customFormat="1" x14ac:dyDescent="0.25">
      <c r="A438" s="202"/>
    </row>
    <row r="439" spans="1:1" s="1" customFormat="1" x14ac:dyDescent="0.25">
      <c r="A439" s="202"/>
    </row>
    <row r="440" spans="1:1" s="1" customFormat="1" x14ac:dyDescent="0.25">
      <c r="A440" s="202"/>
    </row>
    <row r="441" spans="1:1" s="1" customFormat="1" x14ac:dyDescent="0.25">
      <c r="A441" s="202"/>
    </row>
    <row r="442" spans="1:1" s="1" customFormat="1" x14ac:dyDescent="0.25">
      <c r="A442" s="202"/>
    </row>
    <row r="443" spans="1:1" s="1" customFormat="1" x14ac:dyDescent="0.25">
      <c r="A443" s="202"/>
    </row>
    <row r="444" spans="1:1" s="1" customFormat="1" x14ac:dyDescent="0.25">
      <c r="A444" s="202"/>
    </row>
    <row r="445" spans="1:1" s="1" customFormat="1" x14ac:dyDescent="0.25">
      <c r="A445" s="202"/>
    </row>
    <row r="446" spans="1:1" s="1" customFormat="1" x14ac:dyDescent="0.25">
      <c r="A446" s="202"/>
    </row>
    <row r="447" spans="1:1" s="1" customFormat="1" x14ac:dyDescent="0.25">
      <c r="A447" s="202"/>
    </row>
    <row r="448" spans="1:1" s="1" customFormat="1" x14ac:dyDescent="0.25">
      <c r="A448" s="202"/>
    </row>
    <row r="449" spans="1:1" s="1" customFormat="1" x14ac:dyDescent="0.25">
      <c r="A449" s="202"/>
    </row>
    <row r="450" spans="1:1" s="1" customFormat="1" x14ac:dyDescent="0.25">
      <c r="A450" s="202"/>
    </row>
    <row r="451" spans="1:1" s="1" customFormat="1" x14ac:dyDescent="0.25">
      <c r="A451" s="202"/>
    </row>
    <row r="452" spans="1:1" s="1" customFormat="1" x14ac:dyDescent="0.25">
      <c r="A452" s="202"/>
    </row>
    <row r="453" spans="1:1" s="1" customFormat="1" x14ac:dyDescent="0.25">
      <c r="A453" s="202"/>
    </row>
    <row r="454" spans="1:1" s="1" customFormat="1" x14ac:dyDescent="0.25">
      <c r="A454" s="202"/>
    </row>
    <row r="455" spans="1:1" s="1" customFormat="1" x14ac:dyDescent="0.25">
      <c r="A455" s="202"/>
    </row>
    <row r="456" spans="1:1" s="1" customFormat="1" x14ac:dyDescent="0.25">
      <c r="A456" s="202"/>
    </row>
    <row r="457" spans="1:1" s="1" customFormat="1" x14ac:dyDescent="0.25">
      <c r="A457" s="202"/>
    </row>
    <row r="458" spans="1:1" s="1" customFormat="1" x14ac:dyDescent="0.25">
      <c r="A458" s="202"/>
    </row>
    <row r="459" spans="1:1" s="1" customFormat="1" x14ac:dyDescent="0.25">
      <c r="A459" s="202"/>
    </row>
    <row r="460" spans="1:1" s="1" customFormat="1" x14ac:dyDescent="0.25">
      <c r="A460" s="202"/>
    </row>
    <row r="461" spans="1:1" s="1" customFormat="1" x14ac:dyDescent="0.25">
      <c r="A461" s="202"/>
    </row>
    <row r="462" spans="1:1" s="1" customFormat="1" x14ac:dyDescent="0.25">
      <c r="A462" s="202"/>
    </row>
    <row r="463" spans="1:1" s="1" customFormat="1" x14ac:dyDescent="0.25">
      <c r="A463" s="202"/>
    </row>
    <row r="464" spans="1:1" s="1" customFormat="1" x14ac:dyDescent="0.25">
      <c r="A464" s="202"/>
    </row>
    <row r="465" spans="1:1" s="1" customFormat="1" x14ac:dyDescent="0.25">
      <c r="A465" s="202"/>
    </row>
    <row r="466" spans="1:1" s="1" customFormat="1" x14ac:dyDescent="0.25">
      <c r="A466" s="202"/>
    </row>
    <row r="467" spans="1:1" s="1" customFormat="1" x14ac:dyDescent="0.25">
      <c r="A467" s="202"/>
    </row>
    <row r="468" spans="1:1" s="1" customFormat="1" x14ac:dyDescent="0.25">
      <c r="A468" s="202"/>
    </row>
    <row r="469" spans="1:1" s="1" customFormat="1" x14ac:dyDescent="0.25">
      <c r="A469" s="202"/>
    </row>
    <row r="470" spans="1:1" s="1" customFormat="1" x14ac:dyDescent="0.25">
      <c r="A470" s="202"/>
    </row>
    <row r="471" spans="1:1" s="1" customFormat="1" x14ac:dyDescent="0.25">
      <c r="A471" s="202"/>
    </row>
    <row r="472" spans="1:1" s="1" customFormat="1" x14ac:dyDescent="0.25">
      <c r="A472" s="202"/>
    </row>
    <row r="473" spans="1:1" s="1" customFormat="1" x14ac:dyDescent="0.25">
      <c r="A473" s="202"/>
    </row>
    <row r="474" spans="1:1" s="1" customFormat="1" x14ac:dyDescent="0.25">
      <c r="A474" s="202"/>
    </row>
    <row r="475" spans="1:1" s="1" customFormat="1" x14ac:dyDescent="0.25">
      <c r="A475" s="202"/>
    </row>
    <row r="476" spans="1:1" s="1" customFormat="1" x14ac:dyDescent="0.25">
      <c r="A476" s="202"/>
    </row>
    <row r="477" spans="1:1" s="1" customFormat="1" x14ac:dyDescent="0.25">
      <c r="A477" s="202"/>
    </row>
    <row r="478" spans="1:1" s="1" customFormat="1" x14ac:dyDescent="0.25">
      <c r="A478" s="202"/>
    </row>
    <row r="479" spans="1:1" s="1" customFormat="1" x14ac:dyDescent="0.25">
      <c r="A479" s="202"/>
    </row>
    <row r="480" spans="1:1" s="1" customFormat="1" x14ac:dyDescent="0.25">
      <c r="A480" s="202"/>
    </row>
    <row r="481" spans="1:1" s="1" customFormat="1" x14ac:dyDescent="0.25">
      <c r="A481" s="202"/>
    </row>
    <row r="482" spans="1:1" s="1" customFormat="1" x14ac:dyDescent="0.25">
      <c r="A482" s="202"/>
    </row>
    <row r="483" spans="1:1" s="1" customFormat="1" x14ac:dyDescent="0.25">
      <c r="A483" s="202"/>
    </row>
    <row r="484" spans="1:1" s="1" customFormat="1" x14ac:dyDescent="0.25">
      <c r="A484" s="202"/>
    </row>
    <row r="485" spans="1:1" s="1" customFormat="1" x14ac:dyDescent="0.25">
      <c r="A485" s="202"/>
    </row>
    <row r="486" spans="1:1" s="1" customFormat="1" x14ac:dyDescent="0.25">
      <c r="A486" s="202"/>
    </row>
    <row r="487" spans="1:1" s="1" customFormat="1" x14ac:dyDescent="0.25">
      <c r="A487" s="202"/>
    </row>
    <row r="488" spans="1:1" s="1" customFormat="1" x14ac:dyDescent="0.25">
      <c r="A488" s="202"/>
    </row>
    <row r="489" spans="1:1" s="1" customFormat="1" x14ac:dyDescent="0.25">
      <c r="A489" s="202"/>
    </row>
    <row r="490" spans="1:1" s="1" customFormat="1" x14ac:dyDescent="0.25">
      <c r="A490" s="202"/>
    </row>
    <row r="491" spans="1:1" s="1" customFormat="1" x14ac:dyDescent="0.25">
      <c r="A491" s="202"/>
    </row>
    <row r="492" spans="1:1" s="1" customFormat="1" x14ac:dyDescent="0.25">
      <c r="A492" s="202"/>
    </row>
    <row r="493" spans="1:1" s="1" customFormat="1" x14ac:dyDescent="0.25">
      <c r="A493" s="202"/>
    </row>
    <row r="494" spans="1:1" s="1" customFormat="1" x14ac:dyDescent="0.25">
      <c r="A494" s="202"/>
    </row>
    <row r="495" spans="1:1" s="1" customFormat="1" x14ac:dyDescent="0.25">
      <c r="A495" s="202"/>
    </row>
    <row r="496" spans="1:1" s="1" customFormat="1" x14ac:dyDescent="0.25">
      <c r="A496" s="202"/>
    </row>
    <row r="497" spans="1:1" s="1" customFormat="1" x14ac:dyDescent="0.25">
      <c r="A497" s="202"/>
    </row>
    <row r="498" spans="1:1" s="1" customFormat="1" x14ac:dyDescent="0.25">
      <c r="A498" s="202"/>
    </row>
    <row r="499" spans="1:1" s="1" customFormat="1" x14ac:dyDescent="0.25">
      <c r="A499" s="202"/>
    </row>
    <row r="500" spans="1:1" s="1" customFormat="1" x14ac:dyDescent="0.25">
      <c r="A500" s="202"/>
    </row>
    <row r="501" spans="1:1" s="1" customFormat="1" x14ac:dyDescent="0.25">
      <c r="A501" s="202"/>
    </row>
    <row r="502" spans="1:1" s="1" customFormat="1" x14ac:dyDescent="0.25">
      <c r="A502" s="202"/>
    </row>
    <row r="503" spans="1:1" s="1" customFormat="1" x14ac:dyDescent="0.25">
      <c r="A503" s="202"/>
    </row>
    <row r="504" spans="1:1" s="1" customFormat="1" x14ac:dyDescent="0.25">
      <c r="A504" s="202"/>
    </row>
    <row r="505" spans="1:1" s="1" customFormat="1" x14ac:dyDescent="0.25">
      <c r="A505" s="202"/>
    </row>
    <row r="506" spans="1:1" s="1" customFormat="1" x14ac:dyDescent="0.25">
      <c r="A506" s="202"/>
    </row>
    <row r="507" spans="1:1" s="1" customFormat="1" x14ac:dyDescent="0.25">
      <c r="A507" s="202"/>
    </row>
    <row r="508" spans="1:1" s="1" customFormat="1" x14ac:dyDescent="0.25">
      <c r="A508" s="202"/>
    </row>
    <row r="509" spans="1:1" s="1" customFormat="1" x14ac:dyDescent="0.25">
      <c r="A509" s="202"/>
    </row>
    <row r="510" spans="1:1" s="1" customFormat="1" x14ac:dyDescent="0.25">
      <c r="A510" s="202"/>
    </row>
    <row r="511" spans="1:1" s="1" customFormat="1" x14ac:dyDescent="0.25">
      <c r="A511" s="202"/>
    </row>
    <row r="512" spans="1:1" s="1" customFormat="1" x14ac:dyDescent="0.25">
      <c r="A512" s="202"/>
    </row>
    <row r="513" spans="1:1" s="1" customFormat="1" x14ac:dyDescent="0.25">
      <c r="A513" s="202"/>
    </row>
    <row r="514" spans="1:1" s="1" customFormat="1" x14ac:dyDescent="0.25">
      <c r="A514" s="202"/>
    </row>
    <row r="515" spans="1:1" s="1" customFormat="1" x14ac:dyDescent="0.25">
      <c r="A515" s="202"/>
    </row>
    <row r="516" spans="1:1" s="1" customFormat="1" x14ac:dyDescent="0.25">
      <c r="A516" s="202"/>
    </row>
    <row r="517" spans="1:1" s="1" customFormat="1" x14ac:dyDescent="0.25">
      <c r="A517" s="202"/>
    </row>
    <row r="518" spans="1:1" s="1" customFormat="1" x14ac:dyDescent="0.25">
      <c r="A518" s="202"/>
    </row>
    <row r="519" spans="1:1" s="1" customFormat="1" x14ac:dyDescent="0.25">
      <c r="A519" s="202"/>
    </row>
    <row r="520" spans="1:1" s="1" customFormat="1" x14ac:dyDescent="0.25">
      <c r="A520" s="202"/>
    </row>
    <row r="521" spans="1:1" s="1" customFormat="1" x14ac:dyDescent="0.25">
      <c r="A521" s="202"/>
    </row>
    <row r="522" spans="1:1" s="1" customFormat="1" x14ac:dyDescent="0.25">
      <c r="A522" s="202"/>
    </row>
    <row r="523" spans="1:1" s="1" customFormat="1" x14ac:dyDescent="0.25">
      <c r="A523" s="202"/>
    </row>
    <row r="524" spans="1:1" s="1" customFormat="1" x14ac:dyDescent="0.25">
      <c r="A524" s="202"/>
    </row>
    <row r="525" spans="1:1" s="1" customFormat="1" x14ac:dyDescent="0.25">
      <c r="A525" s="202"/>
    </row>
    <row r="526" spans="1:1" s="1" customFormat="1" x14ac:dyDescent="0.25">
      <c r="A526" s="202"/>
    </row>
    <row r="527" spans="1:1" s="1" customFormat="1" x14ac:dyDescent="0.25">
      <c r="A527" s="202"/>
    </row>
    <row r="528" spans="1:1" s="1" customFormat="1" x14ac:dyDescent="0.25">
      <c r="A528" s="202"/>
    </row>
    <row r="529" spans="1:1" s="1" customFormat="1" x14ac:dyDescent="0.25">
      <c r="A529" s="202"/>
    </row>
    <row r="530" spans="1:1" s="1" customFormat="1" x14ac:dyDescent="0.25">
      <c r="A530" s="202"/>
    </row>
    <row r="531" spans="1:1" s="1" customFormat="1" x14ac:dyDescent="0.25">
      <c r="A531" s="202"/>
    </row>
    <row r="532" spans="1:1" s="1" customFormat="1" x14ac:dyDescent="0.25">
      <c r="A532" s="202"/>
    </row>
    <row r="533" spans="1:1" s="1" customFormat="1" x14ac:dyDescent="0.25">
      <c r="A533" s="202"/>
    </row>
    <row r="534" spans="1:1" s="1" customFormat="1" x14ac:dyDescent="0.25">
      <c r="A534" s="202"/>
    </row>
    <row r="535" spans="1:1" s="1" customFormat="1" x14ac:dyDescent="0.25">
      <c r="A535" s="202"/>
    </row>
    <row r="536" spans="1:1" s="1" customFormat="1" x14ac:dyDescent="0.25">
      <c r="A536" s="202"/>
    </row>
    <row r="537" spans="1:1" s="1" customFormat="1" x14ac:dyDescent="0.25">
      <c r="A537" s="202"/>
    </row>
    <row r="538" spans="1:1" s="1" customFormat="1" x14ac:dyDescent="0.25">
      <c r="A538" s="202"/>
    </row>
    <row r="539" spans="1:1" s="1" customFormat="1" x14ac:dyDescent="0.25">
      <c r="A539" s="202"/>
    </row>
    <row r="540" spans="1:1" s="1" customFormat="1" x14ac:dyDescent="0.25">
      <c r="A540" s="202"/>
    </row>
    <row r="541" spans="1:1" s="1" customFormat="1" x14ac:dyDescent="0.25">
      <c r="A541" s="202"/>
    </row>
    <row r="542" spans="1:1" s="1" customFormat="1" x14ac:dyDescent="0.25">
      <c r="A542" s="202"/>
    </row>
    <row r="543" spans="1:1" s="1" customFormat="1" x14ac:dyDescent="0.25">
      <c r="A543" s="202"/>
    </row>
    <row r="544" spans="1:1" s="1" customFormat="1" x14ac:dyDescent="0.25">
      <c r="A544" s="202"/>
    </row>
    <row r="545" spans="1:1" s="1" customFormat="1" x14ac:dyDescent="0.25">
      <c r="A545" s="202"/>
    </row>
    <row r="546" spans="1:1" s="1" customFormat="1" x14ac:dyDescent="0.25">
      <c r="A546" s="202"/>
    </row>
    <row r="547" spans="1:1" s="1" customFormat="1" x14ac:dyDescent="0.25">
      <c r="A547" s="202"/>
    </row>
    <row r="548" spans="1:1" s="1" customFormat="1" x14ac:dyDescent="0.25">
      <c r="A548" s="202"/>
    </row>
    <row r="549" spans="1:1" s="1" customFormat="1" x14ac:dyDescent="0.25">
      <c r="A549" s="202"/>
    </row>
    <row r="550" spans="1:1" s="1" customFormat="1" x14ac:dyDescent="0.25">
      <c r="A550" s="202"/>
    </row>
    <row r="551" spans="1:1" s="1" customFormat="1" x14ac:dyDescent="0.25">
      <c r="A551" s="202"/>
    </row>
    <row r="552" spans="1:1" s="1" customFormat="1" x14ac:dyDescent="0.25">
      <c r="A552" s="202"/>
    </row>
    <row r="553" spans="1:1" s="1" customFormat="1" x14ac:dyDescent="0.25">
      <c r="A553" s="202"/>
    </row>
    <row r="554" spans="1:1" s="1" customFormat="1" x14ac:dyDescent="0.25">
      <c r="A554" s="202"/>
    </row>
    <row r="555" spans="1:1" s="1" customFormat="1" x14ac:dyDescent="0.25">
      <c r="A555" s="202"/>
    </row>
    <row r="556" spans="1:1" s="1" customFormat="1" x14ac:dyDescent="0.25">
      <c r="A556" s="202"/>
    </row>
    <row r="557" spans="1:1" s="1" customFormat="1" x14ac:dyDescent="0.25">
      <c r="A557" s="202"/>
    </row>
    <row r="558" spans="1:1" s="1" customFormat="1" x14ac:dyDescent="0.25">
      <c r="A558" s="202"/>
    </row>
    <row r="559" spans="1:1" s="1" customFormat="1" x14ac:dyDescent="0.25">
      <c r="A559" s="202"/>
    </row>
    <row r="560" spans="1:1" s="1" customFormat="1" x14ac:dyDescent="0.25">
      <c r="A560" s="202"/>
    </row>
    <row r="561" spans="1:1" s="1" customFormat="1" x14ac:dyDescent="0.25">
      <c r="A561" s="202"/>
    </row>
    <row r="562" spans="1:1" s="1" customFormat="1" x14ac:dyDescent="0.25">
      <c r="A562" s="202"/>
    </row>
    <row r="563" spans="1:1" s="1" customFormat="1" x14ac:dyDescent="0.25">
      <c r="A563" s="202"/>
    </row>
    <row r="564" spans="1:1" s="1" customFormat="1" x14ac:dyDescent="0.25">
      <c r="A564" s="202"/>
    </row>
    <row r="565" spans="1:1" s="1" customFormat="1" x14ac:dyDescent="0.25">
      <c r="A565" s="202"/>
    </row>
    <row r="566" spans="1:1" s="1" customFormat="1" x14ac:dyDescent="0.25">
      <c r="A566" s="202"/>
    </row>
    <row r="567" spans="1:1" s="1" customFormat="1" x14ac:dyDescent="0.25">
      <c r="A567" s="202"/>
    </row>
    <row r="568" spans="1:1" s="1" customFormat="1" x14ac:dyDescent="0.25">
      <c r="A568" s="202"/>
    </row>
    <row r="569" spans="1:1" s="1" customFormat="1" x14ac:dyDescent="0.25">
      <c r="A569" s="202"/>
    </row>
    <row r="570" spans="1:1" s="1" customFormat="1" x14ac:dyDescent="0.25">
      <c r="A570" s="202"/>
    </row>
    <row r="571" spans="1:1" s="1" customFormat="1" x14ac:dyDescent="0.25">
      <c r="A571" s="202"/>
    </row>
    <row r="572" spans="1:1" s="1" customFormat="1" x14ac:dyDescent="0.25">
      <c r="A572" s="202"/>
    </row>
    <row r="573" spans="1:1" s="1" customFormat="1" x14ac:dyDescent="0.25">
      <c r="A573" s="202"/>
    </row>
    <row r="574" spans="1:1" s="1" customFormat="1" x14ac:dyDescent="0.25">
      <c r="A574" s="202"/>
    </row>
    <row r="575" spans="1:1" s="1" customFormat="1" x14ac:dyDescent="0.25">
      <c r="A575" s="202"/>
    </row>
    <row r="576" spans="1:1" s="1" customFormat="1" x14ac:dyDescent="0.25">
      <c r="A576" s="202"/>
    </row>
    <row r="577" spans="1:1" s="1" customFormat="1" x14ac:dyDescent="0.25">
      <c r="A577" s="202"/>
    </row>
    <row r="578" spans="1:1" s="1" customFormat="1" x14ac:dyDescent="0.25">
      <c r="A578" s="202"/>
    </row>
    <row r="579" spans="1:1" s="1" customFormat="1" x14ac:dyDescent="0.25">
      <c r="A579" s="202"/>
    </row>
    <row r="580" spans="1:1" s="1" customFormat="1" x14ac:dyDescent="0.25">
      <c r="A580" s="202"/>
    </row>
    <row r="581" spans="1:1" s="1" customFormat="1" x14ac:dyDescent="0.25">
      <c r="A581" s="202"/>
    </row>
    <row r="582" spans="1:1" s="1" customFormat="1" x14ac:dyDescent="0.25">
      <c r="A582" s="202"/>
    </row>
    <row r="583" spans="1:1" s="1" customFormat="1" x14ac:dyDescent="0.25">
      <c r="A583" s="202"/>
    </row>
    <row r="584" spans="1:1" s="1" customFormat="1" x14ac:dyDescent="0.25">
      <c r="A584" s="202"/>
    </row>
    <row r="585" spans="1:1" s="1" customFormat="1" x14ac:dyDescent="0.25">
      <c r="A585" s="202"/>
    </row>
    <row r="586" spans="1:1" s="1" customFormat="1" x14ac:dyDescent="0.25">
      <c r="A586" s="202"/>
    </row>
    <row r="587" spans="1:1" s="1" customFormat="1" x14ac:dyDescent="0.25">
      <c r="A587" s="202"/>
    </row>
    <row r="588" spans="1:1" s="1" customFormat="1" x14ac:dyDescent="0.25">
      <c r="A588" s="202"/>
    </row>
    <row r="589" spans="1:1" s="1" customFormat="1" x14ac:dyDescent="0.25">
      <c r="A589" s="202"/>
    </row>
    <row r="590" spans="1:1" s="1" customFormat="1" x14ac:dyDescent="0.25">
      <c r="A590" s="202"/>
    </row>
    <row r="591" spans="1:1" s="1" customFormat="1" x14ac:dyDescent="0.25">
      <c r="A591" s="202"/>
    </row>
    <row r="592" spans="1:1" s="1" customFormat="1" x14ac:dyDescent="0.25">
      <c r="A592" s="202"/>
    </row>
    <row r="593" spans="1:1" s="1" customFormat="1" x14ac:dyDescent="0.25">
      <c r="A593" s="202"/>
    </row>
    <row r="594" spans="1:1" s="1" customFormat="1" x14ac:dyDescent="0.25">
      <c r="A594" s="202"/>
    </row>
    <row r="595" spans="1:1" s="1" customFormat="1" x14ac:dyDescent="0.25">
      <c r="A595" s="202"/>
    </row>
    <row r="596" spans="1:1" s="1" customFormat="1" x14ac:dyDescent="0.25">
      <c r="A596" s="202"/>
    </row>
    <row r="597" spans="1:1" s="1" customFormat="1" x14ac:dyDescent="0.25">
      <c r="A597" s="202"/>
    </row>
    <row r="598" spans="1:1" s="1" customFormat="1" x14ac:dyDescent="0.25">
      <c r="A598" s="202"/>
    </row>
    <row r="599" spans="1:1" s="1" customFormat="1" x14ac:dyDescent="0.25">
      <c r="A599" s="202"/>
    </row>
    <row r="600" spans="1:1" s="1" customFormat="1" x14ac:dyDescent="0.25">
      <c r="A600" s="202"/>
    </row>
    <row r="601" spans="1:1" s="1" customFormat="1" x14ac:dyDescent="0.25">
      <c r="A601" s="202"/>
    </row>
    <row r="602" spans="1:1" s="1" customFormat="1" x14ac:dyDescent="0.25">
      <c r="A602" s="202"/>
    </row>
    <row r="603" spans="1:1" s="1" customFormat="1" x14ac:dyDescent="0.25">
      <c r="A603" s="202"/>
    </row>
    <row r="604" spans="1:1" s="1" customFormat="1" x14ac:dyDescent="0.25">
      <c r="A604" s="202"/>
    </row>
    <row r="605" spans="1:1" s="1" customFormat="1" x14ac:dyDescent="0.25">
      <c r="A605" s="202"/>
    </row>
    <row r="606" spans="1:1" s="1" customFormat="1" x14ac:dyDescent="0.25">
      <c r="A606" s="202"/>
    </row>
    <row r="607" spans="1:1" s="1" customFormat="1" x14ac:dyDescent="0.25">
      <c r="A607" s="202"/>
    </row>
    <row r="608" spans="1:1" s="1" customFormat="1" x14ac:dyDescent="0.25">
      <c r="A608" s="202"/>
    </row>
    <row r="609" spans="1:1" s="1" customFormat="1" x14ac:dyDescent="0.25">
      <c r="A609" s="202"/>
    </row>
    <row r="610" spans="1:1" s="1" customFormat="1" x14ac:dyDescent="0.25">
      <c r="A610" s="202"/>
    </row>
    <row r="611" spans="1:1" s="1" customFormat="1" x14ac:dyDescent="0.25">
      <c r="A611" s="202"/>
    </row>
    <row r="612" spans="1:1" s="1" customFormat="1" x14ac:dyDescent="0.25">
      <c r="A612" s="202"/>
    </row>
    <row r="613" spans="1:1" s="1" customFormat="1" x14ac:dyDescent="0.25">
      <c r="A613" s="202"/>
    </row>
    <row r="614" spans="1:1" s="1" customFormat="1" x14ac:dyDescent="0.25">
      <c r="A614" s="202"/>
    </row>
    <row r="615" spans="1:1" s="1" customFormat="1" x14ac:dyDescent="0.25">
      <c r="A615" s="202"/>
    </row>
    <row r="616" spans="1:1" s="1" customFormat="1" x14ac:dyDescent="0.25">
      <c r="A616" s="202"/>
    </row>
    <row r="617" spans="1:1" s="1" customFormat="1" x14ac:dyDescent="0.25">
      <c r="A617" s="202"/>
    </row>
    <row r="618" spans="1:1" s="1" customFormat="1" x14ac:dyDescent="0.25">
      <c r="A618" s="202"/>
    </row>
    <row r="619" spans="1:1" s="1" customFormat="1" x14ac:dyDescent="0.25">
      <c r="A619" s="202"/>
    </row>
    <row r="620" spans="1:1" s="1" customFormat="1" x14ac:dyDescent="0.25">
      <c r="A620" s="202"/>
    </row>
    <row r="621" spans="1:1" s="1" customFormat="1" x14ac:dyDescent="0.25">
      <c r="A621" s="202"/>
    </row>
    <row r="622" spans="1:1" s="1" customFormat="1" x14ac:dyDescent="0.25">
      <c r="A622" s="202"/>
    </row>
    <row r="623" spans="1:1" s="1" customFormat="1" x14ac:dyDescent="0.25">
      <c r="A623" s="202"/>
    </row>
    <row r="624" spans="1:1" s="1" customFormat="1" x14ac:dyDescent="0.25">
      <c r="A624" s="202"/>
    </row>
    <row r="625" spans="1:1" s="1" customFormat="1" x14ac:dyDescent="0.25">
      <c r="A625" s="202"/>
    </row>
    <row r="626" spans="1:1" s="1" customFormat="1" x14ac:dyDescent="0.25">
      <c r="A626" s="202"/>
    </row>
    <row r="627" spans="1:1" s="1" customFormat="1" x14ac:dyDescent="0.25">
      <c r="A627" s="202"/>
    </row>
    <row r="628" spans="1:1" s="1" customFormat="1" x14ac:dyDescent="0.25">
      <c r="A628" s="202"/>
    </row>
    <row r="629" spans="1:1" s="1" customFormat="1" x14ac:dyDescent="0.25">
      <c r="A629" s="202"/>
    </row>
    <row r="630" spans="1:1" s="1" customFormat="1" x14ac:dyDescent="0.25">
      <c r="A630" s="202"/>
    </row>
    <row r="631" spans="1:1" s="1" customFormat="1" x14ac:dyDescent="0.25">
      <c r="A631" s="202"/>
    </row>
    <row r="632" spans="1:1" s="1" customFormat="1" x14ac:dyDescent="0.25">
      <c r="A632" s="202"/>
    </row>
    <row r="633" spans="1:1" s="1" customFormat="1" x14ac:dyDescent="0.25">
      <c r="A633" s="202"/>
    </row>
    <row r="634" spans="1:1" s="1" customFormat="1" x14ac:dyDescent="0.25">
      <c r="A634" s="202"/>
    </row>
    <row r="635" spans="1:1" s="1" customFormat="1" x14ac:dyDescent="0.25">
      <c r="A635" s="202"/>
    </row>
    <row r="636" spans="1:1" s="1" customFormat="1" x14ac:dyDescent="0.25">
      <c r="A636" s="202"/>
    </row>
    <row r="637" spans="1:1" s="1" customFormat="1" x14ac:dyDescent="0.25">
      <c r="A637" s="202"/>
    </row>
    <row r="638" spans="1:1" s="1" customFormat="1" x14ac:dyDescent="0.25">
      <c r="A638" s="202"/>
    </row>
    <row r="639" spans="1:1" s="1" customFormat="1" x14ac:dyDescent="0.25">
      <c r="A639" s="202"/>
    </row>
    <row r="640" spans="1:1" s="1" customFormat="1" x14ac:dyDescent="0.25">
      <c r="A640" s="202"/>
    </row>
    <row r="641" spans="1:1" s="1" customFormat="1" x14ac:dyDescent="0.25">
      <c r="A641" s="202"/>
    </row>
    <row r="642" spans="1:1" s="1" customFormat="1" x14ac:dyDescent="0.25">
      <c r="A642" s="202"/>
    </row>
    <row r="643" spans="1:1" s="1" customFormat="1" x14ac:dyDescent="0.25">
      <c r="A643" s="202"/>
    </row>
    <row r="644" spans="1:1" s="1" customFormat="1" x14ac:dyDescent="0.25">
      <c r="A644" s="202"/>
    </row>
    <row r="645" spans="1:1" s="1" customFormat="1" x14ac:dyDescent="0.25">
      <c r="A645" s="202"/>
    </row>
    <row r="646" spans="1:1" s="1" customFormat="1" x14ac:dyDescent="0.25">
      <c r="A646" s="202"/>
    </row>
    <row r="647" spans="1:1" s="1" customFormat="1" x14ac:dyDescent="0.25">
      <c r="A647" s="202"/>
    </row>
    <row r="648" spans="1:1" s="1" customFormat="1" x14ac:dyDescent="0.25">
      <c r="A648" s="202"/>
    </row>
    <row r="649" spans="1:1" s="1" customFormat="1" x14ac:dyDescent="0.25">
      <c r="A649" s="202"/>
    </row>
    <row r="650" spans="1:1" s="1" customFormat="1" x14ac:dyDescent="0.25">
      <c r="A650" s="202"/>
    </row>
    <row r="651" spans="1:1" s="1" customFormat="1" x14ac:dyDescent="0.25">
      <c r="A651" s="202"/>
    </row>
    <row r="652" spans="1:1" s="1" customFormat="1" x14ac:dyDescent="0.25">
      <c r="A652" s="202"/>
    </row>
    <row r="653" spans="1:1" s="1" customFormat="1" x14ac:dyDescent="0.25">
      <c r="A653" s="202"/>
    </row>
    <row r="654" spans="1:1" s="1" customFormat="1" x14ac:dyDescent="0.25">
      <c r="A654" s="202"/>
    </row>
    <row r="655" spans="1:1" s="1" customFormat="1" x14ac:dyDescent="0.25">
      <c r="A655" s="202"/>
    </row>
    <row r="656" spans="1:1" s="1" customFormat="1" x14ac:dyDescent="0.25">
      <c r="A656" s="202"/>
    </row>
    <row r="657" spans="1:1" s="1" customFormat="1" x14ac:dyDescent="0.25">
      <c r="A657" s="202"/>
    </row>
    <row r="658" spans="1:1" s="1" customFormat="1" x14ac:dyDescent="0.25">
      <c r="A658" s="202"/>
    </row>
    <row r="659" spans="1:1" s="1" customFormat="1" x14ac:dyDescent="0.25">
      <c r="A659" s="202"/>
    </row>
    <row r="660" spans="1:1" s="1" customFormat="1" x14ac:dyDescent="0.25">
      <c r="A660" s="202"/>
    </row>
    <row r="661" spans="1:1" s="1" customFormat="1" x14ac:dyDescent="0.25">
      <c r="A661" s="202"/>
    </row>
    <row r="662" spans="1:1" s="1" customFormat="1" x14ac:dyDescent="0.25">
      <c r="A662" s="202"/>
    </row>
    <row r="663" spans="1:1" s="1" customFormat="1" x14ac:dyDescent="0.25">
      <c r="A663" s="202"/>
    </row>
    <row r="664" spans="1:1" s="1" customFormat="1" x14ac:dyDescent="0.25">
      <c r="A664" s="202"/>
    </row>
    <row r="665" spans="1:1" s="1" customFormat="1" x14ac:dyDescent="0.25">
      <c r="A665" s="202"/>
    </row>
    <row r="666" spans="1:1" s="1" customFormat="1" x14ac:dyDescent="0.25">
      <c r="A666" s="202"/>
    </row>
    <row r="667" spans="1:1" s="1" customFormat="1" x14ac:dyDescent="0.25">
      <c r="A667" s="202"/>
    </row>
    <row r="668" spans="1:1" s="1" customFormat="1" x14ac:dyDescent="0.25">
      <c r="A668" s="202"/>
    </row>
    <row r="669" spans="1:1" s="1" customFormat="1" x14ac:dyDescent="0.25">
      <c r="A669" s="202"/>
    </row>
    <row r="670" spans="1:1" s="1" customFormat="1" x14ac:dyDescent="0.25">
      <c r="A670" s="202"/>
    </row>
    <row r="671" spans="1:1" s="1" customFormat="1" x14ac:dyDescent="0.25">
      <c r="A671" s="202"/>
    </row>
    <row r="672" spans="1:1" s="1" customFormat="1" x14ac:dyDescent="0.25">
      <c r="A672" s="202"/>
    </row>
    <row r="673" spans="1:1" s="1" customFormat="1" x14ac:dyDescent="0.25">
      <c r="A673" s="202"/>
    </row>
    <row r="674" spans="1:1" s="1" customFormat="1" x14ac:dyDescent="0.25">
      <c r="A674" s="202"/>
    </row>
    <row r="675" spans="1:1" s="1" customFormat="1" x14ac:dyDescent="0.25">
      <c r="A675" s="202"/>
    </row>
    <row r="676" spans="1:1" s="1" customFormat="1" x14ac:dyDescent="0.25">
      <c r="A676" s="202"/>
    </row>
    <row r="677" spans="1:1" s="1" customFormat="1" x14ac:dyDescent="0.25">
      <c r="A677" s="202"/>
    </row>
    <row r="678" spans="1:1" s="1" customFormat="1" x14ac:dyDescent="0.25">
      <c r="A678" s="202"/>
    </row>
    <row r="679" spans="1:1" s="1" customFormat="1" x14ac:dyDescent="0.25">
      <c r="A679" s="202"/>
    </row>
    <row r="680" spans="1:1" s="1" customFormat="1" x14ac:dyDescent="0.25">
      <c r="A680" s="202"/>
    </row>
    <row r="681" spans="1:1" s="1" customFormat="1" x14ac:dyDescent="0.25">
      <c r="A681" s="202"/>
    </row>
    <row r="682" spans="1:1" s="1" customFormat="1" x14ac:dyDescent="0.25">
      <c r="A682" s="202"/>
    </row>
    <row r="683" spans="1:1" s="1" customFormat="1" x14ac:dyDescent="0.25">
      <c r="A683" s="202"/>
    </row>
    <row r="684" spans="1:1" s="1" customFormat="1" x14ac:dyDescent="0.25">
      <c r="A684" s="202"/>
    </row>
    <row r="685" spans="1:1" s="1" customFormat="1" x14ac:dyDescent="0.25">
      <c r="A685" s="202"/>
    </row>
    <row r="686" spans="1:1" s="1" customFormat="1" x14ac:dyDescent="0.25">
      <c r="A686" s="202"/>
    </row>
    <row r="687" spans="1:1" s="1" customFormat="1" x14ac:dyDescent="0.25">
      <c r="A687" s="202"/>
    </row>
    <row r="688" spans="1:1" s="1" customFormat="1" x14ac:dyDescent="0.25">
      <c r="A688" s="202"/>
    </row>
    <row r="689" spans="1:1" s="1" customFormat="1" x14ac:dyDescent="0.25">
      <c r="A689" s="202"/>
    </row>
    <row r="690" spans="1:1" s="1" customFormat="1" x14ac:dyDescent="0.25">
      <c r="A690" s="202"/>
    </row>
    <row r="691" spans="1:1" s="1" customFormat="1" x14ac:dyDescent="0.25">
      <c r="A691" s="202"/>
    </row>
    <row r="692" spans="1:1" s="1" customFormat="1" x14ac:dyDescent="0.25">
      <c r="A692" s="202"/>
    </row>
    <row r="693" spans="1:1" s="1" customFormat="1" x14ac:dyDescent="0.25">
      <c r="A693" s="202"/>
    </row>
    <row r="694" spans="1:1" s="1" customFormat="1" x14ac:dyDescent="0.25">
      <c r="A694" s="202"/>
    </row>
    <row r="695" spans="1:1" s="1" customFormat="1" x14ac:dyDescent="0.25">
      <c r="A695" s="202"/>
    </row>
    <row r="696" spans="1:1" s="1" customFormat="1" x14ac:dyDescent="0.25">
      <c r="A696" s="202"/>
    </row>
    <row r="697" spans="1:1" s="1" customFormat="1" x14ac:dyDescent="0.25">
      <c r="A697" s="202"/>
    </row>
    <row r="698" spans="1:1" s="1" customFormat="1" x14ac:dyDescent="0.25">
      <c r="A698" s="202"/>
    </row>
    <row r="699" spans="1:1" s="1" customFormat="1" x14ac:dyDescent="0.25">
      <c r="A699" s="202"/>
    </row>
    <row r="700" spans="1:1" s="1" customFormat="1" x14ac:dyDescent="0.25">
      <c r="A700" s="202"/>
    </row>
    <row r="701" spans="1:1" s="1" customFormat="1" x14ac:dyDescent="0.25">
      <c r="A701" s="202"/>
    </row>
    <row r="702" spans="1:1" s="1" customFormat="1" x14ac:dyDescent="0.25">
      <c r="A702" s="202"/>
    </row>
    <row r="703" spans="1:1" s="1" customFormat="1" x14ac:dyDescent="0.25">
      <c r="A703" s="202"/>
    </row>
    <row r="704" spans="1:1" s="1" customFormat="1" x14ac:dyDescent="0.25">
      <c r="A704" s="202"/>
    </row>
    <row r="705" spans="1:1" s="1" customFormat="1" x14ac:dyDescent="0.25">
      <c r="A705" s="202"/>
    </row>
    <row r="706" spans="1:1" s="1" customFormat="1" x14ac:dyDescent="0.25">
      <c r="A706" s="202"/>
    </row>
    <row r="707" spans="1:1" s="1" customFormat="1" x14ac:dyDescent="0.25">
      <c r="A707" s="202"/>
    </row>
    <row r="708" spans="1:1" s="1" customFormat="1" x14ac:dyDescent="0.25">
      <c r="A708" s="202"/>
    </row>
    <row r="709" spans="1:1" s="1" customFormat="1" x14ac:dyDescent="0.25">
      <c r="A709" s="202"/>
    </row>
    <row r="710" spans="1:1" s="1" customFormat="1" x14ac:dyDescent="0.25">
      <c r="A710" s="202"/>
    </row>
    <row r="711" spans="1:1" s="1" customFormat="1" x14ac:dyDescent="0.25">
      <c r="A711" s="202"/>
    </row>
    <row r="712" spans="1:1" s="1" customFormat="1" x14ac:dyDescent="0.25">
      <c r="A712" s="202"/>
    </row>
    <row r="713" spans="1:1" s="1" customFormat="1" x14ac:dyDescent="0.25">
      <c r="A713" s="202"/>
    </row>
    <row r="714" spans="1:1" s="1" customFormat="1" x14ac:dyDescent="0.25">
      <c r="A714" s="202"/>
    </row>
    <row r="715" spans="1:1" s="1" customFormat="1" x14ac:dyDescent="0.25">
      <c r="A715" s="202"/>
    </row>
    <row r="716" spans="1:1" s="1" customFormat="1" x14ac:dyDescent="0.25">
      <c r="A716" s="202"/>
    </row>
    <row r="717" spans="1:1" s="1" customFormat="1" x14ac:dyDescent="0.25">
      <c r="A717" s="202"/>
    </row>
    <row r="718" spans="1:1" s="1" customFormat="1" x14ac:dyDescent="0.25">
      <c r="A718" s="202"/>
    </row>
    <row r="719" spans="1:1" s="1" customFormat="1" x14ac:dyDescent="0.25">
      <c r="A719" s="202"/>
    </row>
    <row r="720" spans="1:1" s="1" customFormat="1" x14ac:dyDescent="0.25">
      <c r="A720" s="202"/>
    </row>
    <row r="721" spans="1:1" s="1" customFormat="1" x14ac:dyDescent="0.25">
      <c r="A721" s="202"/>
    </row>
    <row r="722" spans="1:1" s="1" customFormat="1" x14ac:dyDescent="0.25">
      <c r="A722" s="202"/>
    </row>
    <row r="723" spans="1:1" s="1" customFormat="1" x14ac:dyDescent="0.25">
      <c r="A723" s="202"/>
    </row>
    <row r="724" spans="1:1" s="1" customFormat="1" x14ac:dyDescent="0.25">
      <c r="A724" s="202"/>
    </row>
    <row r="725" spans="1:1" s="1" customFormat="1" x14ac:dyDescent="0.25">
      <c r="A725" s="202"/>
    </row>
    <row r="726" spans="1:1" s="1" customFormat="1" x14ac:dyDescent="0.25">
      <c r="A726" s="202"/>
    </row>
    <row r="727" spans="1:1" s="1" customFormat="1" x14ac:dyDescent="0.25">
      <c r="A727" s="202"/>
    </row>
    <row r="728" spans="1:1" s="1" customFormat="1" x14ac:dyDescent="0.25">
      <c r="A728" s="202"/>
    </row>
    <row r="729" spans="1:1" s="1" customFormat="1" x14ac:dyDescent="0.25">
      <c r="A729" s="202"/>
    </row>
    <row r="730" spans="1:1" s="1" customFormat="1" x14ac:dyDescent="0.25">
      <c r="A730" s="202"/>
    </row>
    <row r="731" spans="1:1" s="1" customFormat="1" x14ac:dyDescent="0.25">
      <c r="A731" s="202"/>
    </row>
    <row r="732" spans="1:1" s="1" customFormat="1" x14ac:dyDescent="0.25">
      <c r="A732" s="202"/>
    </row>
    <row r="733" spans="1:1" s="1" customFormat="1" x14ac:dyDescent="0.25">
      <c r="A733" s="202"/>
    </row>
    <row r="734" spans="1:1" s="1" customFormat="1" x14ac:dyDescent="0.25">
      <c r="A734" s="202"/>
    </row>
    <row r="735" spans="1:1" s="1" customFormat="1" x14ac:dyDescent="0.25">
      <c r="A735" s="202"/>
    </row>
    <row r="736" spans="1:1" s="1" customFormat="1" x14ac:dyDescent="0.25">
      <c r="A736" s="202"/>
    </row>
    <row r="737" spans="1:1" s="1" customFormat="1" x14ac:dyDescent="0.25">
      <c r="A737" s="202"/>
    </row>
    <row r="738" spans="1:1" s="1" customFormat="1" x14ac:dyDescent="0.25">
      <c r="A738" s="202"/>
    </row>
    <row r="739" spans="1:1" s="1" customFormat="1" x14ac:dyDescent="0.25">
      <c r="A739" s="202"/>
    </row>
    <row r="740" spans="1:1" s="1" customFormat="1" x14ac:dyDescent="0.25">
      <c r="A740" s="202"/>
    </row>
    <row r="741" spans="1:1" s="1" customFormat="1" x14ac:dyDescent="0.25">
      <c r="A741" s="202"/>
    </row>
    <row r="742" spans="1:1" s="1" customFormat="1" x14ac:dyDescent="0.25">
      <c r="A742" s="202"/>
    </row>
    <row r="743" spans="1:1" s="1" customFormat="1" x14ac:dyDescent="0.25">
      <c r="A743" s="202"/>
    </row>
    <row r="744" spans="1:1" s="1" customFormat="1" x14ac:dyDescent="0.25">
      <c r="A744" s="202"/>
    </row>
    <row r="745" spans="1:1" s="1" customFormat="1" x14ac:dyDescent="0.25">
      <c r="A745" s="202"/>
    </row>
    <row r="746" spans="1:1" s="1" customFormat="1" x14ac:dyDescent="0.25">
      <c r="A746" s="202"/>
    </row>
    <row r="747" spans="1:1" s="1" customFormat="1" x14ac:dyDescent="0.25">
      <c r="A747" s="202"/>
    </row>
    <row r="748" spans="1:1" s="1" customFormat="1" x14ac:dyDescent="0.25">
      <c r="A748" s="202"/>
    </row>
    <row r="749" spans="1:1" s="1" customFormat="1" x14ac:dyDescent="0.25">
      <c r="A749" s="202"/>
    </row>
    <row r="750" spans="1:1" s="1" customFormat="1" x14ac:dyDescent="0.25">
      <c r="A750" s="202"/>
    </row>
    <row r="751" spans="1:1" s="1" customFormat="1" x14ac:dyDescent="0.25">
      <c r="A751" s="202"/>
    </row>
    <row r="752" spans="1:1" s="1" customFormat="1" x14ac:dyDescent="0.25">
      <c r="A752" s="202"/>
    </row>
    <row r="753" spans="1:1" s="1" customFormat="1" x14ac:dyDescent="0.25">
      <c r="A753" s="202"/>
    </row>
    <row r="754" spans="1:1" s="1" customFormat="1" x14ac:dyDescent="0.25">
      <c r="A754" s="202"/>
    </row>
    <row r="755" spans="1:1" s="1" customFormat="1" x14ac:dyDescent="0.25">
      <c r="A755" s="202"/>
    </row>
    <row r="756" spans="1:1" s="1" customFormat="1" x14ac:dyDescent="0.25">
      <c r="A756" s="202"/>
    </row>
    <row r="757" spans="1:1" s="1" customFormat="1" x14ac:dyDescent="0.25">
      <c r="A757" s="202"/>
    </row>
    <row r="758" spans="1:1" s="1" customFormat="1" x14ac:dyDescent="0.25">
      <c r="A758" s="202"/>
    </row>
    <row r="759" spans="1:1" s="1" customFormat="1" x14ac:dyDescent="0.25">
      <c r="A759" s="202"/>
    </row>
    <row r="760" spans="1:1" s="1" customFormat="1" x14ac:dyDescent="0.25">
      <c r="A760" s="202"/>
    </row>
    <row r="761" spans="1:1" s="1" customFormat="1" x14ac:dyDescent="0.25">
      <c r="A761" s="202"/>
    </row>
    <row r="762" spans="1:1" s="1" customFormat="1" x14ac:dyDescent="0.25">
      <c r="A762" s="202"/>
    </row>
    <row r="763" spans="1:1" s="1" customFormat="1" x14ac:dyDescent="0.25">
      <c r="A763" s="202"/>
    </row>
    <row r="764" spans="1:1" s="1" customFormat="1" x14ac:dyDescent="0.25">
      <c r="A764" s="202"/>
    </row>
    <row r="765" spans="1:1" s="1" customFormat="1" x14ac:dyDescent="0.25">
      <c r="A765" s="202"/>
    </row>
    <row r="766" spans="1:1" s="1" customFormat="1" x14ac:dyDescent="0.25">
      <c r="A766" s="202"/>
    </row>
    <row r="767" spans="1:1" s="1" customFormat="1" x14ac:dyDescent="0.25">
      <c r="A767" s="202"/>
    </row>
    <row r="768" spans="1:1" s="1" customFormat="1" x14ac:dyDescent="0.25">
      <c r="A768" s="202"/>
    </row>
    <row r="769" spans="1:1" s="1" customFormat="1" x14ac:dyDescent="0.25">
      <c r="A769" s="202"/>
    </row>
    <row r="770" spans="1:1" s="1" customFormat="1" x14ac:dyDescent="0.25">
      <c r="A770" s="202"/>
    </row>
    <row r="771" spans="1:1" s="1" customFormat="1" x14ac:dyDescent="0.25">
      <c r="A771" s="202"/>
    </row>
    <row r="772" spans="1:1" s="1" customFormat="1" x14ac:dyDescent="0.25">
      <c r="A772" s="202"/>
    </row>
    <row r="773" spans="1:1" s="1" customFormat="1" x14ac:dyDescent="0.25">
      <c r="A773" s="202"/>
    </row>
    <row r="774" spans="1:1" s="1" customFormat="1" x14ac:dyDescent="0.25">
      <c r="A774" s="202"/>
    </row>
    <row r="775" spans="1:1" s="1" customFormat="1" x14ac:dyDescent="0.25">
      <c r="A775" s="202"/>
    </row>
    <row r="776" spans="1:1" s="1" customFormat="1" x14ac:dyDescent="0.25">
      <c r="A776" s="202"/>
    </row>
    <row r="777" spans="1:1" s="1" customFormat="1" x14ac:dyDescent="0.25">
      <c r="A777" s="202"/>
    </row>
    <row r="778" spans="1:1" s="1" customFormat="1" x14ac:dyDescent="0.25">
      <c r="A778" s="202"/>
    </row>
    <row r="779" spans="1:1" s="1" customFormat="1" x14ac:dyDescent="0.25">
      <c r="A779" s="202"/>
    </row>
    <row r="780" spans="1:1" s="1" customFormat="1" x14ac:dyDescent="0.25">
      <c r="A780" s="202"/>
    </row>
    <row r="781" spans="1:1" s="1" customFormat="1" x14ac:dyDescent="0.25">
      <c r="A781" s="202"/>
    </row>
    <row r="782" spans="1:1" s="1" customFormat="1" x14ac:dyDescent="0.25">
      <c r="A782" s="202"/>
    </row>
    <row r="783" spans="1:1" s="1" customFormat="1" x14ac:dyDescent="0.25">
      <c r="A783" s="202"/>
    </row>
    <row r="784" spans="1:1" s="1" customFormat="1" x14ac:dyDescent="0.25">
      <c r="A784" s="202"/>
    </row>
    <row r="785" spans="1:1" s="1" customFormat="1" x14ac:dyDescent="0.25">
      <c r="A785" s="202"/>
    </row>
    <row r="786" spans="1:1" s="1" customFormat="1" x14ac:dyDescent="0.25">
      <c r="A786" s="202"/>
    </row>
    <row r="787" spans="1:1" s="1" customFormat="1" x14ac:dyDescent="0.25">
      <c r="A787" s="202"/>
    </row>
    <row r="788" spans="1:1" s="1" customFormat="1" x14ac:dyDescent="0.25">
      <c r="A788" s="202"/>
    </row>
    <row r="789" spans="1:1" s="1" customFormat="1" x14ac:dyDescent="0.25">
      <c r="A789" s="202"/>
    </row>
    <row r="790" spans="1:1" s="1" customFormat="1" x14ac:dyDescent="0.25">
      <c r="A790" s="202"/>
    </row>
    <row r="791" spans="1:1" s="1" customFormat="1" x14ac:dyDescent="0.25">
      <c r="A791" s="202"/>
    </row>
    <row r="792" spans="1:1" s="1" customFormat="1" x14ac:dyDescent="0.25">
      <c r="A792" s="202"/>
    </row>
    <row r="793" spans="1:1" s="1" customFormat="1" x14ac:dyDescent="0.25">
      <c r="A793" s="202"/>
    </row>
    <row r="794" spans="1:1" s="1" customFormat="1" x14ac:dyDescent="0.25">
      <c r="A794" s="202"/>
    </row>
    <row r="795" spans="1:1" s="1" customFormat="1" x14ac:dyDescent="0.25">
      <c r="A795" s="202"/>
    </row>
    <row r="796" spans="1:1" s="1" customFormat="1" x14ac:dyDescent="0.25">
      <c r="A796" s="202"/>
    </row>
    <row r="797" spans="1:1" s="1" customFormat="1" x14ac:dyDescent="0.25">
      <c r="A797" s="202"/>
    </row>
    <row r="798" spans="1:1" s="1" customFormat="1" x14ac:dyDescent="0.25">
      <c r="A798" s="202"/>
    </row>
    <row r="799" spans="1:1" s="1" customFormat="1" x14ac:dyDescent="0.25">
      <c r="A799" s="202"/>
    </row>
    <row r="800" spans="1:1" s="1" customFormat="1" x14ac:dyDescent="0.25">
      <c r="A800" s="202"/>
    </row>
    <row r="801" spans="1:1" s="1" customFormat="1" x14ac:dyDescent="0.25">
      <c r="A801" s="202"/>
    </row>
    <row r="802" spans="1:1" s="1" customFormat="1" x14ac:dyDescent="0.25">
      <c r="A802" s="202"/>
    </row>
    <row r="803" spans="1:1" s="1" customFormat="1" x14ac:dyDescent="0.25">
      <c r="A803" s="202"/>
    </row>
    <row r="804" spans="1:1" s="1" customFormat="1" x14ac:dyDescent="0.25">
      <c r="A804" s="202"/>
    </row>
    <row r="805" spans="1:1" s="1" customFormat="1" x14ac:dyDescent="0.25">
      <c r="A805" s="202"/>
    </row>
    <row r="806" spans="1:1" s="1" customFormat="1" x14ac:dyDescent="0.25">
      <c r="A806" s="202"/>
    </row>
    <row r="807" spans="1:1" s="1" customFormat="1" x14ac:dyDescent="0.25">
      <c r="A807" s="202"/>
    </row>
    <row r="808" spans="1:1" s="1" customFormat="1" x14ac:dyDescent="0.25">
      <c r="A808" s="202"/>
    </row>
    <row r="809" spans="1:1" s="1" customFormat="1" x14ac:dyDescent="0.25">
      <c r="A809" s="202"/>
    </row>
    <row r="810" spans="1:1" s="1" customFormat="1" x14ac:dyDescent="0.25">
      <c r="A810" s="202"/>
    </row>
    <row r="811" spans="1:1" s="1" customFormat="1" x14ac:dyDescent="0.25">
      <c r="A811" s="202"/>
    </row>
    <row r="812" spans="1:1" s="1" customFormat="1" x14ac:dyDescent="0.25">
      <c r="A812" s="202"/>
    </row>
    <row r="813" spans="1:1" s="1" customFormat="1" x14ac:dyDescent="0.25">
      <c r="A813" s="202"/>
    </row>
    <row r="814" spans="1:1" s="1" customFormat="1" x14ac:dyDescent="0.25">
      <c r="A814" s="202"/>
    </row>
    <row r="815" spans="1:1" s="1" customFormat="1" x14ac:dyDescent="0.25">
      <c r="A815" s="202"/>
    </row>
    <row r="816" spans="1:1" s="1" customFormat="1" x14ac:dyDescent="0.25">
      <c r="A816" s="202"/>
    </row>
    <row r="817" spans="1:1" s="1" customFormat="1" x14ac:dyDescent="0.25">
      <c r="A817" s="202"/>
    </row>
    <row r="818" spans="1:1" s="1" customFormat="1" x14ac:dyDescent="0.25">
      <c r="A818" s="202"/>
    </row>
    <row r="819" spans="1:1" s="1" customFormat="1" x14ac:dyDescent="0.25">
      <c r="A819" s="202"/>
    </row>
    <row r="820" spans="1:1" s="1" customFormat="1" x14ac:dyDescent="0.25">
      <c r="A820" s="202"/>
    </row>
    <row r="821" spans="1:1" s="1" customFormat="1" x14ac:dyDescent="0.25">
      <c r="A821" s="202"/>
    </row>
    <row r="822" spans="1:1" s="1" customFormat="1" x14ac:dyDescent="0.25">
      <c r="A822" s="202"/>
    </row>
    <row r="823" spans="1:1" s="1" customFormat="1" x14ac:dyDescent="0.25">
      <c r="A823" s="202"/>
    </row>
    <row r="824" spans="1:1" s="1" customFormat="1" x14ac:dyDescent="0.25">
      <c r="A824" s="202"/>
    </row>
    <row r="825" spans="1:1" s="1" customFormat="1" x14ac:dyDescent="0.25">
      <c r="A825" s="202"/>
    </row>
    <row r="826" spans="1:1" s="1" customFormat="1" x14ac:dyDescent="0.25">
      <c r="A826" s="202"/>
    </row>
    <row r="827" spans="1:1" s="1" customFormat="1" x14ac:dyDescent="0.25">
      <c r="A827" s="202"/>
    </row>
    <row r="828" spans="1:1" s="1" customFormat="1" x14ac:dyDescent="0.25">
      <c r="A828" s="202"/>
    </row>
    <row r="829" spans="1:1" s="1" customFormat="1" x14ac:dyDescent="0.25">
      <c r="A829" s="202"/>
    </row>
    <row r="830" spans="1:1" s="1" customFormat="1" x14ac:dyDescent="0.25">
      <c r="A830" s="202"/>
    </row>
    <row r="831" spans="1:1" s="1" customFormat="1" x14ac:dyDescent="0.25">
      <c r="A831" s="202"/>
    </row>
    <row r="832" spans="1:1" s="1" customFormat="1" x14ac:dyDescent="0.25">
      <c r="A832" s="202"/>
    </row>
    <row r="833" spans="1:1" s="1" customFormat="1" x14ac:dyDescent="0.25">
      <c r="A833" s="202"/>
    </row>
    <row r="834" spans="1:1" s="1" customFormat="1" x14ac:dyDescent="0.25">
      <c r="A834" s="202"/>
    </row>
    <row r="835" spans="1:1" s="1" customFormat="1" x14ac:dyDescent="0.25">
      <c r="A835" s="202"/>
    </row>
    <row r="836" spans="1:1" s="1" customFormat="1" x14ac:dyDescent="0.25">
      <c r="A836" s="202"/>
    </row>
    <row r="837" spans="1:1" s="1" customFormat="1" x14ac:dyDescent="0.25">
      <c r="A837" s="202"/>
    </row>
    <row r="838" spans="1:1" s="1" customFormat="1" x14ac:dyDescent="0.25">
      <c r="A838" s="202"/>
    </row>
    <row r="839" spans="1:1" s="1" customFormat="1" x14ac:dyDescent="0.25">
      <c r="A839" s="202"/>
    </row>
    <row r="840" spans="1:1" s="1" customFormat="1" x14ac:dyDescent="0.25">
      <c r="A840" s="202"/>
    </row>
    <row r="841" spans="1:1" s="1" customFormat="1" x14ac:dyDescent="0.25">
      <c r="A841" s="202"/>
    </row>
    <row r="842" spans="1:1" s="1" customFormat="1" x14ac:dyDescent="0.25">
      <c r="A842" s="202"/>
    </row>
    <row r="843" spans="1:1" s="1" customFormat="1" x14ac:dyDescent="0.25">
      <c r="A843" s="202"/>
    </row>
    <row r="844" spans="1:1" s="1" customFormat="1" x14ac:dyDescent="0.25">
      <c r="A844" s="202"/>
    </row>
    <row r="845" spans="1:1" s="1" customFormat="1" x14ac:dyDescent="0.25">
      <c r="A845" s="202"/>
    </row>
    <row r="846" spans="1:1" s="1" customFormat="1" x14ac:dyDescent="0.25">
      <c r="A846" s="202"/>
    </row>
    <row r="847" spans="1:1" s="1" customFormat="1" x14ac:dyDescent="0.25">
      <c r="A847" s="202"/>
    </row>
    <row r="848" spans="1:1" s="1" customFormat="1" x14ac:dyDescent="0.25">
      <c r="A848" s="202"/>
    </row>
    <row r="849" spans="1:1" s="1" customFormat="1" x14ac:dyDescent="0.25">
      <c r="A849" s="202"/>
    </row>
    <row r="850" spans="1:1" s="1" customFormat="1" x14ac:dyDescent="0.25">
      <c r="A850" s="202"/>
    </row>
    <row r="851" spans="1:1" s="1" customFormat="1" x14ac:dyDescent="0.25">
      <c r="A851" s="202"/>
    </row>
    <row r="852" spans="1:1" s="1" customFormat="1" x14ac:dyDescent="0.25">
      <c r="A852" s="202"/>
    </row>
    <row r="853" spans="1:1" s="1" customFormat="1" x14ac:dyDescent="0.25">
      <c r="A853" s="202"/>
    </row>
    <row r="854" spans="1:1" s="1" customFormat="1" x14ac:dyDescent="0.25">
      <c r="A854" s="202"/>
    </row>
    <row r="855" spans="1:1" s="1" customFormat="1" x14ac:dyDescent="0.25">
      <c r="A855" s="202"/>
    </row>
    <row r="856" spans="1:1" s="1" customFormat="1" x14ac:dyDescent="0.25">
      <c r="A856" s="202"/>
    </row>
    <row r="857" spans="1:1" s="1" customFormat="1" x14ac:dyDescent="0.25">
      <c r="A857" s="202"/>
    </row>
    <row r="858" spans="1:1" s="1" customFormat="1" x14ac:dyDescent="0.25">
      <c r="A858" s="202"/>
    </row>
    <row r="859" spans="1:1" s="1" customFormat="1" x14ac:dyDescent="0.25">
      <c r="A859" s="202"/>
    </row>
    <row r="860" spans="1:1" s="1" customFormat="1" x14ac:dyDescent="0.25">
      <c r="A860" s="202"/>
    </row>
    <row r="861" spans="1:1" s="1" customFormat="1" x14ac:dyDescent="0.25">
      <c r="A861" s="202"/>
    </row>
    <row r="862" spans="1:1" s="1" customFormat="1" x14ac:dyDescent="0.25">
      <c r="A862" s="202"/>
    </row>
    <row r="863" spans="1:1" s="1" customFormat="1" x14ac:dyDescent="0.25">
      <c r="A863" s="202"/>
    </row>
    <row r="864" spans="1:1" s="1" customFormat="1" x14ac:dyDescent="0.25">
      <c r="A864" s="202"/>
    </row>
    <row r="865" spans="1:1" s="1" customFormat="1" x14ac:dyDescent="0.25">
      <c r="A865" s="202"/>
    </row>
    <row r="866" spans="1:1" s="1" customFormat="1" x14ac:dyDescent="0.25">
      <c r="A866" s="202"/>
    </row>
    <row r="867" spans="1:1" s="1" customFormat="1" x14ac:dyDescent="0.25">
      <c r="A867" s="202"/>
    </row>
    <row r="868" spans="1:1" s="1" customFormat="1" x14ac:dyDescent="0.25">
      <c r="A868" s="202"/>
    </row>
    <row r="869" spans="1:1" s="1" customFormat="1" x14ac:dyDescent="0.25">
      <c r="A869" s="202"/>
    </row>
    <row r="870" spans="1:1" s="1" customFormat="1" x14ac:dyDescent="0.25">
      <c r="A870" s="202"/>
    </row>
    <row r="871" spans="1:1" s="1" customFormat="1" x14ac:dyDescent="0.25">
      <c r="A871" s="202"/>
    </row>
    <row r="872" spans="1:1" s="1" customFormat="1" x14ac:dyDescent="0.25">
      <c r="A872" s="202"/>
    </row>
    <row r="873" spans="1:1" s="1" customFormat="1" x14ac:dyDescent="0.25">
      <c r="A873" s="202"/>
    </row>
    <row r="874" spans="1:1" s="1" customFormat="1" x14ac:dyDescent="0.25">
      <c r="A874" s="202"/>
    </row>
    <row r="875" spans="1:1" s="1" customFormat="1" x14ac:dyDescent="0.25">
      <c r="A875" s="202"/>
    </row>
    <row r="876" spans="1:1" s="1" customFormat="1" x14ac:dyDescent="0.25">
      <c r="A876" s="202"/>
    </row>
    <row r="877" spans="1:1" s="1" customFormat="1" x14ac:dyDescent="0.25">
      <c r="A877" s="202"/>
    </row>
    <row r="878" spans="1:1" s="1" customFormat="1" x14ac:dyDescent="0.25">
      <c r="A878" s="202"/>
    </row>
    <row r="879" spans="1:1" s="1" customFormat="1" x14ac:dyDescent="0.25">
      <c r="A879" s="202"/>
    </row>
    <row r="880" spans="1:1" s="1" customFormat="1" x14ac:dyDescent="0.25">
      <c r="A880" s="202"/>
    </row>
    <row r="881" spans="1:1" s="1" customFormat="1" x14ac:dyDescent="0.25">
      <c r="A881" s="202"/>
    </row>
    <row r="882" spans="1:1" s="1" customFormat="1" x14ac:dyDescent="0.25">
      <c r="A882" s="202"/>
    </row>
    <row r="883" spans="1:1" s="1" customFormat="1" x14ac:dyDescent="0.25">
      <c r="A883" s="202"/>
    </row>
    <row r="884" spans="1:1" s="1" customFormat="1" x14ac:dyDescent="0.25">
      <c r="A884" s="202"/>
    </row>
    <row r="885" spans="1:1" s="1" customFormat="1" x14ac:dyDescent="0.25">
      <c r="A885" s="202"/>
    </row>
    <row r="886" spans="1:1" s="1" customFormat="1" x14ac:dyDescent="0.25">
      <c r="A886" s="202"/>
    </row>
    <row r="887" spans="1:1" s="1" customFormat="1" x14ac:dyDescent="0.25">
      <c r="A887" s="202"/>
    </row>
    <row r="888" spans="1:1" s="1" customFormat="1" x14ac:dyDescent="0.25">
      <c r="A888" s="202"/>
    </row>
    <row r="889" spans="1:1" s="1" customFormat="1" x14ac:dyDescent="0.25">
      <c r="A889" s="202"/>
    </row>
    <row r="890" spans="1:1" s="1" customFormat="1" x14ac:dyDescent="0.25">
      <c r="A890" s="202"/>
    </row>
    <row r="891" spans="1:1" s="1" customFormat="1" x14ac:dyDescent="0.25">
      <c r="A891" s="202"/>
    </row>
    <row r="892" spans="1:1" s="1" customFormat="1" x14ac:dyDescent="0.25">
      <c r="A892" s="202"/>
    </row>
    <row r="893" spans="1:1" s="1" customFormat="1" x14ac:dyDescent="0.25">
      <c r="A893" s="202"/>
    </row>
    <row r="894" spans="1:1" s="1" customFormat="1" x14ac:dyDescent="0.25">
      <c r="A894" s="202"/>
    </row>
    <row r="895" spans="1:1" s="1" customFormat="1" x14ac:dyDescent="0.25">
      <c r="A895" s="202"/>
    </row>
    <row r="896" spans="1:1" s="1" customFormat="1" x14ac:dyDescent="0.25">
      <c r="A896" s="202"/>
    </row>
    <row r="897" spans="1:1" s="1" customFormat="1" x14ac:dyDescent="0.25">
      <c r="A897" s="202"/>
    </row>
    <row r="898" spans="1:1" s="1" customFormat="1" x14ac:dyDescent="0.25">
      <c r="A898" s="202"/>
    </row>
    <row r="899" spans="1:1" s="1" customFormat="1" x14ac:dyDescent="0.25">
      <c r="A899" s="202"/>
    </row>
    <row r="900" spans="1:1" s="1" customFormat="1" x14ac:dyDescent="0.25">
      <c r="A900" s="202"/>
    </row>
    <row r="901" spans="1:1" s="1" customFormat="1" x14ac:dyDescent="0.25">
      <c r="A901" s="202"/>
    </row>
    <row r="902" spans="1:1" s="1" customFormat="1" x14ac:dyDescent="0.25">
      <c r="A902" s="202"/>
    </row>
    <row r="903" spans="1:1" s="1" customFormat="1" x14ac:dyDescent="0.25">
      <c r="A903" s="202"/>
    </row>
    <row r="904" spans="1:1" s="1" customFormat="1" x14ac:dyDescent="0.25">
      <c r="A904" s="202"/>
    </row>
    <row r="905" spans="1:1" s="1" customFormat="1" x14ac:dyDescent="0.25">
      <c r="A905" s="202"/>
    </row>
    <row r="906" spans="1:1" s="1" customFormat="1" x14ac:dyDescent="0.25">
      <c r="A906" s="202"/>
    </row>
    <row r="907" spans="1:1" s="1" customFormat="1" x14ac:dyDescent="0.25">
      <c r="A907" s="202"/>
    </row>
    <row r="908" spans="1:1" s="1" customFormat="1" x14ac:dyDescent="0.25">
      <c r="A908" s="202"/>
    </row>
    <row r="909" spans="1:1" s="1" customFormat="1" x14ac:dyDescent="0.25">
      <c r="A909" s="202"/>
    </row>
    <row r="910" spans="1:1" s="1" customFormat="1" x14ac:dyDescent="0.25">
      <c r="A910" s="202"/>
    </row>
    <row r="911" spans="1:1" s="1" customFormat="1" x14ac:dyDescent="0.25">
      <c r="A911" s="202"/>
    </row>
    <row r="912" spans="1:1" s="1" customFormat="1" x14ac:dyDescent="0.25">
      <c r="A912" s="202"/>
    </row>
    <row r="913" spans="1:1" s="1" customFormat="1" x14ac:dyDescent="0.25">
      <c r="A913" s="202"/>
    </row>
    <row r="914" spans="1:1" s="1" customFormat="1" x14ac:dyDescent="0.25">
      <c r="A914" s="202"/>
    </row>
    <row r="915" spans="1:1" s="1" customFormat="1" x14ac:dyDescent="0.25">
      <c r="A915" s="202"/>
    </row>
    <row r="916" spans="1:1" s="1" customFormat="1" x14ac:dyDescent="0.25">
      <c r="A916" s="202"/>
    </row>
    <row r="917" spans="1:1" s="1" customFormat="1" x14ac:dyDescent="0.25">
      <c r="A917" s="202"/>
    </row>
    <row r="918" spans="1:1" s="1" customFormat="1" x14ac:dyDescent="0.25">
      <c r="A918" s="202"/>
    </row>
    <row r="919" spans="1:1" s="1" customFormat="1" x14ac:dyDescent="0.25">
      <c r="A919" s="202"/>
    </row>
    <row r="920" spans="1:1" s="1" customFormat="1" x14ac:dyDescent="0.25">
      <c r="A920" s="202"/>
    </row>
    <row r="921" spans="1:1" s="1" customFormat="1" x14ac:dyDescent="0.25">
      <c r="A921" s="202"/>
    </row>
    <row r="922" spans="1:1" s="1" customFormat="1" x14ac:dyDescent="0.25">
      <c r="A922" s="202"/>
    </row>
    <row r="923" spans="1:1" s="1" customFormat="1" x14ac:dyDescent="0.25">
      <c r="A923" s="202"/>
    </row>
    <row r="924" spans="1:1" s="1" customFormat="1" x14ac:dyDescent="0.25">
      <c r="A924" s="202"/>
    </row>
    <row r="925" spans="1:1" s="1" customFormat="1" x14ac:dyDescent="0.25">
      <c r="A925" s="202"/>
    </row>
    <row r="926" spans="1:1" s="1" customFormat="1" x14ac:dyDescent="0.25">
      <c r="A926" s="202"/>
    </row>
    <row r="927" spans="1:1" s="1" customFormat="1" x14ac:dyDescent="0.25">
      <c r="A927" s="202"/>
    </row>
    <row r="928" spans="1:1" s="1" customFormat="1" x14ac:dyDescent="0.25">
      <c r="A928" s="202"/>
    </row>
    <row r="929" spans="1:1" s="1" customFormat="1" x14ac:dyDescent="0.25">
      <c r="A929" s="202"/>
    </row>
    <row r="930" spans="1:1" s="1" customFormat="1" x14ac:dyDescent="0.25">
      <c r="A930" s="202"/>
    </row>
    <row r="931" spans="1:1" s="1" customFormat="1" x14ac:dyDescent="0.25">
      <c r="A931" s="202"/>
    </row>
    <row r="932" spans="1:1" s="1" customFormat="1" x14ac:dyDescent="0.25">
      <c r="A932" s="202"/>
    </row>
    <row r="933" spans="1:1" s="1" customFormat="1" x14ac:dyDescent="0.25">
      <c r="A933" s="202"/>
    </row>
    <row r="934" spans="1:1" s="1" customFormat="1" x14ac:dyDescent="0.25">
      <c r="A934" s="202"/>
    </row>
    <row r="935" spans="1:1" s="1" customFormat="1" x14ac:dyDescent="0.25">
      <c r="A935" s="202"/>
    </row>
    <row r="936" spans="1:1" s="1" customFormat="1" x14ac:dyDescent="0.25">
      <c r="A936" s="202"/>
    </row>
    <row r="937" spans="1:1" s="1" customFormat="1" x14ac:dyDescent="0.25">
      <c r="A937" s="202"/>
    </row>
    <row r="938" spans="1:1" s="1" customFormat="1" x14ac:dyDescent="0.25">
      <c r="A938" s="202"/>
    </row>
    <row r="939" spans="1:1" s="1" customFormat="1" x14ac:dyDescent="0.25">
      <c r="A939" s="202"/>
    </row>
    <row r="940" spans="1:1" s="1" customFormat="1" x14ac:dyDescent="0.25">
      <c r="A940" s="202"/>
    </row>
    <row r="941" spans="1:1" s="1" customFormat="1" x14ac:dyDescent="0.25">
      <c r="A941" s="202"/>
    </row>
    <row r="942" spans="1:1" s="1" customFormat="1" x14ac:dyDescent="0.25">
      <c r="A942" s="202"/>
    </row>
    <row r="943" spans="1:1" s="1" customFormat="1" x14ac:dyDescent="0.25">
      <c r="A943" s="202"/>
    </row>
    <row r="944" spans="1:1" s="1" customFormat="1" x14ac:dyDescent="0.25">
      <c r="A944" s="202"/>
    </row>
    <row r="945" spans="1:1" s="1" customFormat="1" x14ac:dyDescent="0.25">
      <c r="A945" s="202"/>
    </row>
    <row r="946" spans="1:1" s="1" customFormat="1" x14ac:dyDescent="0.25">
      <c r="A946" s="202"/>
    </row>
    <row r="947" spans="1:1" s="1" customFormat="1" x14ac:dyDescent="0.25">
      <c r="A947" s="202"/>
    </row>
    <row r="948" spans="1:1" s="1" customFormat="1" x14ac:dyDescent="0.25">
      <c r="A948" s="202"/>
    </row>
    <row r="949" spans="1:1" s="1" customFormat="1" x14ac:dyDescent="0.25">
      <c r="A949" s="202"/>
    </row>
    <row r="950" spans="1:1" s="1" customFormat="1" x14ac:dyDescent="0.25">
      <c r="A950" s="202"/>
    </row>
    <row r="951" spans="1:1" s="1" customFormat="1" x14ac:dyDescent="0.25">
      <c r="A951" s="202"/>
    </row>
    <row r="952" spans="1:1" s="1" customFormat="1" x14ac:dyDescent="0.25">
      <c r="A952" s="202"/>
    </row>
    <row r="953" spans="1:1" s="1" customFormat="1" x14ac:dyDescent="0.25">
      <c r="A953" s="202"/>
    </row>
    <row r="954" spans="1:1" s="1" customFormat="1" x14ac:dyDescent="0.25">
      <c r="A954" s="202"/>
    </row>
    <row r="955" spans="1:1" s="1" customFormat="1" x14ac:dyDescent="0.25">
      <c r="A955" s="202"/>
    </row>
    <row r="956" spans="1:1" s="1" customFormat="1" x14ac:dyDescent="0.25">
      <c r="A956" s="202"/>
    </row>
    <row r="957" spans="1:1" s="1" customFormat="1" x14ac:dyDescent="0.25">
      <c r="A957" s="202"/>
    </row>
    <row r="958" spans="1:1" s="1" customFormat="1" x14ac:dyDescent="0.25">
      <c r="A958" s="202"/>
    </row>
    <row r="959" spans="1:1" s="1" customFormat="1" x14ac:dyDescent="0.25">
      <c r="A959" s="202"/>
    </row>
    <row r="960" spans="1:1" s="1" customFormat="1" x14ac:dyDescent="0.25">
      <c r="A960" s="202"/>
    </row>
    <row r="961" spans="1:1" s="1" customFormat="1" x14ac:dyDescent="0.25">
      <c r="A961" s="202"/>
    </row>
    <row r="962" spans="1:1" s="1" customFormat="1" x14ac:dyDescent="0.25">
      <c r="A962" s="202"/>
    </row>
    <row r="963" spans="1:1" s="1" customFormat="1" x14ac:dyDescent="0.25">
      <c r="A963" s="202"/>
    </row>
    <row r="964" spans="1:1" s="1" customFormat="1" x14ac:dyDescent="0.25">
      <c r="A964" s="202"/>
    </row>
    <row r="965" spans="1:1" s="1" customFormat="1" x14ac:dyDescent="0.25">
      <c r="A965" s="202"/>
    </row>
    <row r="966" spans="1:1" s="1" customFormat="1" x14ac:dyDescent="0.25">
      <c r="A966" s="202"/>
    </row>
    <row r="967" spans="1:1" s="1" customFormat="1" x14ac:dyDescent="0.25">
      <c r="A967" s="202"/>
    </row>
    <row r="968" spans="1:1" s="1" customFormat="1" x14ac:dyDescent="0.25">
      <c r="A968" s="202"/>
    </row>
    <row r="969" spans="1:1" s="1" customFormat="1" x14ac:dyDescent="0.25">
      <c r="A969" s="202"/>
    </row>
    <row r="970" spans="1:1" s="1" customFormat="1" x14ac:dyDescent="0.25">
      <c r="A970" s="202"/>
    </row>
    <row r="971" spans="1:1" s="1" customFormat="1" x14ac:dyDescent="0.25">
      <c r="A971" s="202"/>
    </row>
    <row r="972" spans="1:1" s="1" customFormat="1" x14ac:dyDescent="0.25">
      <c r="A972" s="202"/>
    </row>
    <row r="973" spans="1:1" s="1" customFormat="1" x14ac:dyDescent="0.25">
      <c r="A973" s="202"/>
    </row>
    <row r="974" spans="1:1" s="1" customFormat="1" x14ac:dyDescent="0.25">
      <c r="A974" s="202"/>
    </row>
    <row r="975" spans="1:1" s="1" customFormat="1" x14ac:dyDescent="0.25">
      <c r="A975" s="202"/>
    </row>
    <row r="976" spans="1:1" s="1" customFormat="1" x14ac:dyDescent="0.25">
      <c r="A976" s="202"/>
    </row>
    <row r="977" spans="1:1" s="1" customFormat="1" x14ac:dyDescent="0.25">
      <c r="A977" s="202"/>
    </row>
    <row r="978" spans="1:1" s="1" customFormat="1" x14ac:dyDescent="0.25">
      <c r="A978" s="202"/>
    </row>
    <row r="979" spans="1:1" s="1" customFormat="1" x14ac:dyDescent="0.25">
      <c r="A979" s="202"/>
    </row>
    <row r="980" spans="1:1" s="1" customFormat="1" x14ac:dyDescent="0.25">
      <c r="A980" s="202"/>
    </row>
    <row r="981" spans="1:1" s="1" customFormat="1" x14ac:dyDescent="0.25">
      <c r="A981" s="202"/>
    </row>
    <row r="982" spans="1:1" s="1" customFormat="1" x14ac:dyDescent="0.25">
      <c r="A982" s="202"/>
    </row>
    <row r="983" spans="1:1" s="1" customFormat="1" x14ac:dyDescent="0.25">
      <c r="A983" s="202"/>
    </row>
    <row r="984" spans="1:1" s="1" customFormat="1" x14ac:dyDescent="0.25">
      <c r="A984" s="202"/>
    </row>
    <row r="985" spans="1:1" s="1" customFormat="1" x14ac:dyDescent="0.25">
      <c r="A985" s="202"/>
    </row>
    <row r="986" spans="1:1" s="1" customFormat="1" x14ac:dyDescent="0.25">
      <c r="A986" s="202"/>
    </row>
    <row r="987" spans="1:1" s="1" customFormat="1" x14ac:dyDescent="0.25">
      <c r="A987" s="202"/>
    </row>
    <row r="988" spans="1:1" s="1" customFormat="1" x14ac:dyDescent="0.25">
      <c r="A988" s="202"/>
    </row>
    <row r="989" spans="1:1" s="1" customFormat="1" x14ac:dyDescent="0.25">
      <c r="A989" s="202"/>
    </row>
    <row r="990" spans="1:1" s="1" customFormat="1" x14ac:dyDescent="0.25">
      <c r="A990" s="202"/>
    </row>
    <row r="991" spans="1:1" s="1" customFormat="1" x14ac:dyDescent="0.25">
      <c r="A991" s="202"/>
    </row>
    <row r="992" spans="1:1" s="1" customFormat="1" x14ac:dyDescent="0.25">
      <c r="A992" s="202"/>
    </row>
    <row r="993" spans="1:1" s="1" customFormat="1" x14ac:dyDescent="0.25">
      <c r="A993" s="202"/>
    </row>
    <row r="994" spans="1:1" s="1" customFormat="1" x14ac:dyDescent="0.25">
      <c r="A994" s="202"/>
    </row>
    <row r="995" spans="1:1" s="1" customFormat="1" x14ac:dyDescent="0.25">
      <c r="A995" s="202"/>
    </row>
    <row r="996" spans="1:1" s="1" customFormat="1" x14ac:dyDescent="0.25">
      <c r="A996" s="202"/>
    </row>
    <row r="997" spans="1:1" s="1" customFormat="1" x14ac:dyDescent="0.25">
      <c r="A997" s="202"/>
    </row>
    <row r="998" spans="1:1" s="1" customFormat="1" x14ac:dyDescent="0.25">
      <c r="A998" s="202"/>
    </row>
    <row r="999" spans="1:1" s="1" customFormat="1" x14ac:dyDescent="0.25">
      <c r="A999" s="202"/>
    </row>
    <row r="1000" spans="1:1" s="1" customFormat="1" x14ac:dyDescent="0.25">
      <c r="A1000" s="202"/>
    </row>
    <row r="1001" spans="1:1" s="1" customFormat="1" x14ac:dyDescent="0.25">
      <c r="A1001" s="202"/>
    </row>
    <row r="1002" spans="1:1" s="1" customFormat="1" x14ac:dyDescent="0.25">
      <c r="A1002" s="202"/>
    </row>
    <row r="1003" spans="1:1" s="1" customFormat="1" x14ac:dyDescent="0.25">
      <c r="A1003" s="202"/>
    </row>
    <row r="1004" spans="1:1" s="1" customFormat="1" x14ac:dyDescent="0.25">
      <c r="A1004" s="202"/>
    </row>
    <row r="1005" spans="1:1" s="1" customFormat="1" x14ac:dyDescent="0.25">
      <c r="A1005" s="202"/>
    </row>
    <row r="1006" spans="1:1" s="1" customFormat="1" x14ac:dyDescent="0.25">
      <c r="A1006" s="202"/>
    </row>
    <row r="1007" spans="1:1" s="1" customFormat="1" x14ac:dyDescent="0.25">
      <c r="A1007" s="202"/>
    </row>
    <row r="1008" spans="1:1" s="1" customFormat="1" x14ac:dyDescent="0.25">
      <c r="A1008" s="202"/>
    </row>
    <row r="1009" spans="1:1" s="1" customFormat="1" x14ac:dyDescent="0.25">
      <c r="A1009" s="202"/>
    </row>
    <row r="1010" spans="1:1" s="1" customFormat="1" x14ac:dyDescent="0.25">
      <c r="A1010" s="202"/>
    </row>
    <row r="1011" spans="1:1" s="1" customFormat="1" x14ac:dyDescent="0.25">
      <c r="A1011" s="202"/>
    </row>
    <row r="1012" spans="1:1" s="1" customFormat="1" x14ac:dyDescent="0.25">
      <c r="A1012" s="202"/>
    </row>
    <row r="1013" spans="1:1" s="1" customFormat="1" x14ac:dyDescent="0.25">
      <c r="A1013" s="202"/>
    </row>
    <row r="1014" spans="1:1" s="1" customFormat="1" x14ac:dyDescent="0.25">
      <c r="A1014" s="202"/>
    </row>
    <row r="1015" spans="1:1" s="1" customFormat="1" x14ac:dyDescent="0.25">
      <c r="A1015" s="202"/>
    </row>
    <row r="1016" spans="1:1" s="1" customFormat="1" x14ac:dyDescent="0.25">
      <c r="A1016" s="202"/>
    </row>
    <row r="1017" spans="1:1" s="1" customFormat="1" x14ac:dyDescent="0.25">
      <c r="A1017" s="202"/>
    </row>
    <row r="1018" spans="1:1" s="1" customFormat="1" x14ac:dyDescent="0.25">
      <c r="A1018" s="202"/>
    </row>
    <row r="1019" spans="1:1" s="1" customFormat="1" x14ac:dyDescent="0.25">
      <c r="A1019" s="202"/>
    </row>
    <row r="1020" spans="1:1" s="1" customFormat="1" x14ac:dyDescent="0.25">
      <c r="A1020" s="202"/>
    </row>
    <row r="1021" spans="1:1" s="1" customFormat="1" x14ac:dyDescent="0.25">
      <c r="A1021" s="202"/>
    </row>
    <row r="1022" spans="1:1" s="1" customFormat="1" x14ac:dyDescent="0.25">
      <c r="A1022" s="202"/>
    </row>
    <row r="1023" spans="1:1" s="1" customFormat="1" x14ac:dyDescent="0.25">
      <c r="A1023" s="202"/>
    </row>
    <row r="1024" spans="1:1" s="1" customFormat="1" x14ac:dyDescent="0.25">
      <c r="A1024" s="202"/>
    </row>
    <row r="1025" spans="1:1" s="1" customFormat="1" x14ac:dyDescent="0.25">
      <c r="A1025" s="202"/>
    </row>
    <row r="1026" spans="1:1" s="1" customFormat="1" x14ac:dyDescent="0.25">
      <c r="A1026" s="202"/>
    </row>
    <row r="1027" spans="1:1" s="1" customFormat="1" x14ac:dyDescent="0.25">
      <c r="A1027" s="202"/>
    </row>
    <row r="1028" spans="1:1" s="1" customFormat="1" x14ac:dyDescent="0.25">
      <c r="A1028" s="202"/>
    </row>
    <row r="1029" spans="1:1" s="1" customFormat="1" x14ac:dyDescent="0.25">
      <c r="A1029" s="202"/>
    </row>
    <row r="1030" spans="1:1" s="1" customFormat="1" x14ac:dyDescent="0.25">
      <c r="A1030" s="202"/>
    </row>
    <row r="1031" spans="1:1" s="1" customFormat="1" x14ac:dyDescent="0.25">
      <c r="A1031" s="202"/>
    </row>
    <row r="1032" spans="1:1" s="1" customFormat="1" x14ac:dyDescent="0.25">
      <c r="A1032" s="202"/>
    </row>
    <row r="1033" spans="1:1" s="1" customFormat="1" x14ac:dyDescent="0.25">
      <c r="A1033" s="202"/>
    </row>
    <row r="1034" spans="1:1" s="1" customFormat="1" x14ac:dyDescent="0.25">
      <c r="A1034" s="202"/>
    </row>
    <row r="1035" spans="1:1" s="1" customFormat="1" x14ac:dyDescent="0.25">
      <c r="A1035" s="202"/>
    </row>
    <row r="1036" spans="1:1" s="1" customFormat="1" x14ac:dyDescent="0.25">
      <c r="A1036" s="202"/>
    </row>
    <row r="1037" spans="1:1" s="1" customFormat="1" x14ac:dyDescent="0.25">
      <c r="A1037" s="202"/>
    </row>
    <row r="1038" spans="1:1" s="1" customFormat="1" x14ac:dyDescent="0.25">
      <c r="A1038" s="202"/>
    </row>
    <row r="1039" spans="1:1" s="1" customFormat="1" x14ac:dyDescent="0.25">
      <c r="A1039" s="202"/>
    </row>
    <row r="1040" spans="1:1" s="1" customFormat="1" x14ac:dyDescent="0.25">
      <c r="A1040" s="202"/>
    </row>
    <row r="1041" spans="1:1" s="1" customFormat="1" x14ac:dyDescent="0.25">
      <c r="A1041" s="202"/>
    </row>
    <row r="1042" spans="1:1" s="1" customFormat="1" x14ac:dyDescent="0.25">
      <c r="A1042" s="202"/>
    </row>
    <row r="1043" spans="1:1" s="1" customFormat="1" x14ac:dyDescent="0.25">
      <c r="A1043" s="202"/>
    </row>
    <row r="1044" spans="1:1" s="1" customFormat="1" x14ac:dyDescent="0.25">
      <c r="A1044" s="202"/>
    </row>
    <row r="1045" spans="1:1" s="1" customFormat="1" x14ac:dyDescent="0.25">
      <c r="A1045" s="202"/>
    </row>
    <row r="1046" spans="1:1" s="1" customFormat="1" x14ac:dyDescent="0.25">
      <c r="A1046" s="202"/>
    </row>
    <row r="1047" spans="1:1" s="1" customFormat="1" x14ac:dyDescent="0.25">
      <c r="A1047" s="202"/>
    </row>
    <row r="1048" spans="1:1" s="1" customFormat="1" x14ac:dyDescent="0.25">
      <c r="A1048" s="202"/>
    </row>
    <row r="1049" spans="1:1" s="1" customFormat="1" x14ac:dyDescent="0.25">
      <c r="A1049" s="202"/>
    </row>
    <row r="1050" spans="1:1" s="1" customFormat="1" x14ac:dyDescent="0.25">
      <c r="A1050" s="202"/>
    </row>
    <row r="1051" spans="1:1" s="1" customFormat="1" x14ac:dyDescent="0.25">
      <c r="A1051" s="202"/>
    </row>
    <row r="1052" spans="1:1" s="1" customFormat="1" x14ac:dyDescent="0.25">
      <c r="A1052" s="202"/>
    </row>
    <row r="1053" spans="1:1" s="1" customFormat="1" x14ac:dyDescent="0.25">
      <c r="A1053" s="202"/>
    </row>
    <row r="1054" spans="1:1" s="1" customFormat="1" x14ac:dyDescent="0.25">
      <c r="A1054" s="202"/>
    </row>
    <row r="1055" spans="1:1" s="1" customFormat="1" x14ac:dyDescent="0.25">
      <c r="A1055" s="202"/>
    </row>
    <row r="1056" spans="1:1" s="1" customFormat="1" x14ac:dyDescent="0.25">
      <c r="A1056" s="202"/>
    </row>
    <row r="1057" spans="1:1" s="1" customFormat="1" x14ac:dyDescent="0.25">
      <c r="A1057" s="202"/>
    </row>
    <row r="1058" spans="1:1" s="1" customFormat="1" x14ac:dyDescent="0.25">
      <c r="A1058" s="202"/>
    </row>
    <row r="1059" spans="1:1" s="1" customFormat="1" x14ac:dyDescent="0.25">
      <c r="A1059" s="202"/>
    </row>
    <row r="1060" spans="1:1" s="1" customFormat="1" x14ac:dyDescent="0.25">
      <c r="A1060" s="202"/>
    </row>
    <row r="1061" spans="1:1" s="1" customFormat="1" x14ac:dyDescent="0.25">
      <c r="A1061" s="202"/>
    </row>
    <row r="1062" spans="1:1" s="1" customFormat="1" x14ac:dyDescent="0.25">
      <c r="A1062" s="202"/>
    </row>
    <row r="1063" spans="1:1" s="1" customFormat="1" x14ac:dyDescent="0.25">
      <c r="A1063" s="202"/>
    </row>
  </sheetData>
  <mergeCells count="57">
    <mergeCell ref="A1:F1"/>
    <mergeCell ref="B107:F107"/>
    <mergeCell ref="B6:F6"/>
    <mergeCell ref="A15:E15"/>
    <mergeCell ref="B26:F26"/>
    <mergeCell ref="B94:F94"/>
    <mergeCell ref="B75:F75"/>
    <mergeCell ref="B80:F80"/>
    <mergeCell ref="B3:F3"/>
    <mergeCell ref="B4:F4"/>
    <mergeCell ref="B5:F5"/>
    <mergeCell ref="B17:F17"/>
    <mergeCell ref="B69:F69"/>
    <mergeCell ref="A73:E73"/>
    <mergeCell ref="B76:F76"/>
    <mergeCell ref="A24:E24"/>
    <mergeCell ref="A258:F258"/>
    <mergeCell ref="B243:E243"/>
    <mergeCell ref="B214:E214"/>
    <mergeCell ref="A217:F217"/>
    <mergeCell ref="B191:F191"/>
    <mergeCell ref="A200:E200"/>
    <mergeCell ref="B206:F206"/>
    <mergeCell ref="A256:E256"/>
    <mergeCell ref="B202:F202"/>
    <mergeCell ref="A204:E204"/>
    <mergeCell ref="A189:E189"/>
    <mergeCell ref="B174:E174"/>
    <mergeCell ref="B254:F254"/>
    <mergeCell ref="B153:E153"/>
    <mergeCell ref="A131:E131"/>
    <mergeCell ref="B133:F133"/>
    <mergeCell ref="A142:E142"/>
    <mergeCell ref="B144:F144"/>
    <mergeCell ref="B245:F245"/>
    <mergeCell ref="B252:E252"/>
    <mergeCell ref="B164:E164"/>
    <mergeCell ref="B166:F166"/>
    <mergeCell ref="B176:F176"/>
    <mergeCell ref="B178:E178"/>
    <mergeCell ref="B180:F180"/>
    <mergeCell ref="C284:D284"/>
    <mergeCell ref="B54:F54"/>
    <mergeCell ref="A52:E52"/>
    <mergeCell ref="B105:E105"/>
    <mergeCell ref="B116:E116"/>
    <mergeCell ref="B95:F95"/>
    <mergeCell ref="A67:E67"/>
    <mergeCell ref="A78:E78"/>
    <mergeCell ref="A92:E92"/>
    <mergeCell ref="B81:F81"/>
    <mergeCell ref="B123:F123"/>
    <mergeCell ref="B118:F118"/>
    <mergeCell ref="A121:E121"/>
    <mergeCell ref="B159:E159"/>
    <mergeCell ref="B155:F155"/>
    <mergeCell ref="B161:F161"/>
  </mergeCells>
  <pageMargins left="0.24" right="0.24" top="0.76" bottom="0.22" header="0.17" footer="0.17"/>
  <pageSetup paperSize="9" scale="77" orientation="portrait" r:id="rId1"/>
  <colBreaks count="1" manualBreakCount="1">
    <brk id="6" max="1048575" man="1"/>
  </colBreaks>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2</xdr:col>
                <xdr:colOff>137160</xdr:colOff>
                <xdr:row>0</xdr:row>
                <xdr:rowOff>0</xdr:rowOff>
              </from>
              <to>
                <xdr:col>3</xdr:col>
                <xdr:colOff>175260</xdr:colOff>
                <xdr:row>0</xdr:row>
                <xdr:rowOff>0</xdr:rowOff>
              </to>
            </anchor>
          </objectPr>
        </oleObject>
      </mc:Choice>
      <mc:Fallback>
        <oleObject progId="PBrush" shapeId="153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7"/>
  <sheetViews>
    <sheetView topLeftCell="A37" zoomScaleNormal="100" zoomScaleSheetLayoutView="85" workbookViewId="0">
      <selection activeCell="A26" sqref="A26"/>
    </sheetView>
  </sheetViews>
  <sheetFormatPr defaultRowHeight="14.4" x14ac:dyDescent="0.3"/>
  <cols>
    <col min="1" max="1" width="4.109375" style="73" bestFit="1" customWidth="1"/>
    <col min="2" max="2" width="4.44140625" bestFit="1" customWidth="1"/>
    <col min="3" max="3" width="58.33203125" style="78" customWidth="1"/>
    <col min="5" max="5" width="9.109375" style="73"/>
    <col min="6" max="6" width="13" style="76" customWidth="1"/>
    <col min="7" max="7" width="25.33203125" style="77" customWidth="1"/>
    <col min="257" max="257" width="4.109375" bestFit="1" customWidth="1"/>
    <col min="258" max="258" width="4.44140625" bestFit="1" customWidth="1"/>
    <col min="259" max="259" width="58.33203125" customWidth="1"/>
    <col min="262" max="263" width="13" customWidth="1"/>
    <col min="513" max="513" width="4.109375" bestFit="1" customWidth="1"/>
    <col min="514" max="514" width="4.44140625" bestFit="1" customWidth="1"/>
    <col min="515" max="515" width="58.33203125" customWidth="1"/>
    <col min="518" max="519" width="13" customWidth="1"/>
    <col min="769" max="769" width="4.109375" bestFit="1" customWidth="1"/>
    <col min="770" max="770" width="4.44140625" bestFit="1" customWidth="1"/>
    <col min="771" max="771" width="58.33203125" customWidth="1"/>
    <col min="774" max="775" width="13" customWidth="1"/>
    <col min="1025" max="1025" width="4.109375" bestFit="1" customWidth="1"/>
    <col min="1026" max="1026" width="4.44140625" bestFit="1" customWidth="1"/>
    <col min="1027" max="1027" width="58.33203125" customWidth="1"/>
    <col min="1030" max="1031" width="13" customWidth="1"/>
    <col min="1281" max="1281" width="4.109375" bestFit="1" customWidth="1"/>
    <col min="1282" max="1282" width="4.44140625" bestFit="1" customWidth="1"/>
    <col min="1283" max="1283" width="58.33203125" customWidth="1"/>
    <col min="1286" max="1287" width="13" customWidth="1"/>
    <col min="1537" max="1537" width="4.109375" bestFit="1" customWidth="1"/>
    <col min="1538" max="1538" width="4.44140625" bestFit="1" customWidth="1"/>
    <col min="1539" max="1539" width="58.33203125" customWidth="1"/>
    <col min="1542" max="1543" width="13" customWidth="1"/>
    <col min="1793" max="1793" width="4.109375" bestFit="1" customWidth="1"/>
    <col min="1794" max="1794" width="4.44140625" bestFit="1" customWidth="1"/>
    <col min="1795" max="1795" width="58.33203125" customWidth="1"/>
    <col min="1798" max="1799" width="13" customWidth="1"/>
    <col min="2049" max="2049" width="4.109375" bestFit="1" customWidth="1"/>
    <col min="2050" max="2050" width="4.44140625" bestFit="1" customWidth="1"/>
    <col min="2051" max="2051" width="58.33203125" customWidth="1"/>
    <col min="2054" max="2055" width="13" customWidth="1"/>
    <col min="2305" max="2305" width="4.109375" bestFit="1" customWidth="1"/>
    <col min="2306" max="2306" width="4.44140625" bestFit="1" customWidth="1"/>
    <col min="2307" max="2307" width="58.33203125" customWidth="1"/>
    <col min="2310" max="2311" width="13" customWidth="1"/>
    <col min="2561" max="2561" width="4.109375" bestFit="1" customWidth="1"/>
    <col min="2562" max="2562" width="4.44140625" bestFit="1" customWidth="1"/>
    <col min="2563" max="2563" width="58.33203125" customWidth="1"/>
    <col min="2566" max="2567" width="13" customWidth="1"/>
    <col min="2817" max="2817" width="4.109375" bestFit="1" customWidth="1"/>
    <col min="2818" max="2818" width="4.44140625" bestFit="1" customWidth="1"/>
    <col min="2819" max="2819" width="58.33203125" customWidth="1"/>
    <col min="2822" max="2823" width="13" customWidth="1"/>
    <col min="3073" max="3073" width="4.109375" bestFit="1" customWidth="1"/>
    <col min="3074" max="3074" width="4.44140625" bestFit="1" customWidth="1"/>
    <col min="3075" max="3075" width="58.33203125" customWidth="1"/>
    <col min="3078" max="3079" width="13" customWidth="1"/>
    <col min="3329" max="3329" width="4.109375" bestFit="1" customWidth="1"/>
    <col min="3330" max="3330" width="4.44140625" bestFit="1" customWidth="1"/>
    <col min="3331" max="3331" width="58.33203125" customWidth="1"/>
    <col min="3334" max="3335" width="13" customWidth="1"/>
    <col min="3585" max="3585" width="4.109375" bestFit="1" customWidth="1"/>
    <col min="3586" max="3586" width="4.44140625" bestFit="1" customWidth="1"/>
    <col min="3587" max="3587" width="58.33203125" customWidth="1"/>
    <col min="3590" max="3591" width="13" customWidth="1"/>
    <col min="3841" max="3841" width="4.109375" bestFit="1" customWidth="1"/>
    <col min="3842" max="3842" width="4.44140625" bestFit="1" customWidth="1"/>
    <col min="3843" max="3843" width="58.33203125" customWidth="1"/>
    <col min="3846" max="3847" width="13" customWidth="1"/>
    <col min="4097" max="4097" width="4.109375" bestFit="1" customWidth="1"/>
    <col min="4098" max="4098" width="4.44140625" bestFit="1" customWidth="1"/>
    <col min="4099" max="4099" width="58.33203125" customWidth="1"/>
    <col min="4102" max="4103" width="13" customWidth="1"/>
    <col min="4353" max="4353" width="4.109375" bestFit="1" customWidth="1"/>
    <col min="4354" max="4354" width="4.44140625" bestFit="1" customWidth="1"/>
    <col min="4355" max="4355" width="58.33203125" customWidth="1"/>
    <col min="4358" max="4359" width="13" customWidth="1"/>
    <col min="4609" max="4609" width="4.109375" bestFit="1" customWidth="1"/>
    <col min="4610" max="4610" width="4.44140625" bestFit="1" customWidth="1"/>
    <col min="4611" max="4611" width="58.33203125" customWidth="1"/>
    <col min="4614" max="4615" width="13" customWidth="1"/>
    <col min="4865" max="4865" width="4.109375" bestFit="1" customWidth="1"/>
    <col min="4866" max="4866" width="4.44140625" bestFit="1" customWidth="1"/>
    <col min="4867" max="4867" width="58.33203125" customWidth="1"/>
    <col min="4870" max="4871" width="13" customWidth="1"/>
    <col min="5121" max="5121" width="4.109375" bestFit="1" customWidth="1"/>
    <col min="5122" max="5122" width="4.44140625" bestFit="1" customWidth="1"/>
    <col min="5123" max="5123" width="58.33203125" customWidth="1"/>
    <col min="5126" max="5127" width="13" customWidth="1"/>
    <col min="5377" max="5377" width="4.109375" bestFit="1" customWidth="1"/>
    <col min="5378" max="5378" width="4.44140625" bestFit="1" customWidth="1"/>
    <col min="5379" max="5379" width="58.33203125" customWidth="1"/>
    <col min="5382" max="5383" width="13" customWidth="1"/>
    <col min="5633" max="5633" width="4.109375" bestFit="1" customWidth="1"/>
    <col min="5634" max="5634" width="4.44140625" bestFit="1" customWidth="1"/>
    <col min="5635" max="5635" width="58.33203125" customWidth="1"/>
    <col min="5638" max="5639" width="13" customWidth="1"/>
    <col min="5889" max="5889" width="4.109375" bestFit="1" customWidth="1"/>
    <col min="5890" max="5890" width="4.44140625" bestFit="1" customWidth="1"/>
    <col min="5891" max="5891" width="58.33203125" customWidth="1"/>
    <col min="5894" max="5895" width="13" customWidth="1"/>
    <col min="6145" max="6145" width="4.109375" bestFit="1" customWidth="1"/>
    <col min="6146" max="6146" width="4.44140625" bestFit="1" customWidth="1"/>
    <col min="6147" max="6147" width="58.33203125" customWidth="1"/>
    <col min="6150" max="6151" width="13" customWidth="1"/>
    <col min="6401" max="6401" width="4.109375" bestFit="1" customWidth="1"/>
    <col min="6402" max="6402" width="4.44140625" bestFit="1" customWidth="1"/>
    <col min="6403" max="6403" width="58.33203125" customWidth="1"/>
    <col min="6406" max="6407" width="13" customWidth="1"/>
    <col min="6657" max="6657" width="4.109375" bestFit="1" customWidth="1"/>
    <col min="6658" max="6658" width="4.44140625" bestFit="1" customWidth="1"/>
    <col min="6659" max="6659" width="58.33203125" customWidth="1"/>
    <col min="6662" max="6663" width="13" customWidth="1"/>
    <col min="6913" max="6913" width="4.109375" bestFit="1" customWidth="1"/>
    <col min="6914" max="6914" width="4.44140625" bestFit="1" customWidth="1"/>
    <col min="6915" max="6915" width="58.33203125" customWidth="1"/>
    <col min="6918" max="6919" width="13" customWidth="1"/>
    <col min="7169" max="7169" width="4.109375" bestFit="1" customWidth="1"/>
    <col min="7170" max="7170" width="4.44140625" bestFit="1" customWidth="1"/>
    <col min="7171" max="7171" width="58.33203125" customWidth="1"/>
    <col min="7174" max="7175" width="13" customWidth="1"/>
    <col min="7425" max="7425" width="4.109375" bestFit="1" customWidth="1"/>
    <col min="7426" max="7426" width="4.44140625" bestFit="1" customWidth="1"/>
    <col min="7427" max="7427" width="58.33203125" customWidth="1"/>
    <col min="7430" max="7431" width="13" customWidth="1"/>
    <col min="7681" max="7681" width="4.109375" bestFit="1" customWidth="1"/>
    <col min="7682" max="7682" width="4.44140625" bestFit="1" customWidth="1"/>
    <col min="7683" max="7683" width="58.33203125" customWidth="1"/>
    <col min="7686" max="7687" width="13" customWidth="1"/>
    <col min="7937" max="7937" width="4.109375" bestFit="1" customWidth="1"/>
    <col min="7938" max="7938" width="4.44140625" bestFit="1" customWidth="1"/>
    <col min="7939" max="7939" width="58.33203125" customWidth="1"/>
    <col min="7942" max="7943" width="13" customWidth="1"/>
    <col min="8193" max="8193" width="4.109375" bestFit="1" customWidth="1"/>
    <col min="8194" max="8194" width="4.44140625" bestFit="1" customWidth="1"/>
    <col min="8195" max="8195" width="58.33203125" customWidth="1"/>
    <col min="8198" max="8199" width="13" customWidth="1"/>
    <col min="8449" max="8449" width="4.109375" bestFit="1" customWidth="1"/>
    <col min="8450" max="8450" width="4.44140625" bestFit="1" customWidth="1"/>
    <col min="8451" max="8451" width="58.33203125" customWidth="1"/>
    <col min="8454" max="8455" width="13" customWidth="1"/>
    <col min="8705" max="8705" width="4.109375" bestFit="1" customWidth="1"/>
    <col min="8706" max="8706" width="4.44140625" bestFit="1" customWidth="1"/>
    <col min="8707" max="8707" width="58.33203125" customWidth="1"/>
    <col min="8710" max="8711" width="13" customWidth="1"/>
    <col min="8961" max="8961" width="4.109375" bestFit="1" customWidth="1"/>
    <col min="8962" max="8962" width="4.44140625" bestFit="1" customWidth="1"/>
    <col min="8963" max="8963" width="58.33203125" customWidth="1"/>
    <col min="8966" max="8967" width="13" customWidth="1"/>
    <col min="9217" max="9217" width="4.109375" bestFit="1" customWidth="1"/>
    <col min="9218" max="9218" width="4.44140625" bestFit="1" customWidth="1"/>
    <col min="9219" max="9219" width="58.33203125" customWidth="1"/>
    <col min="9222" max="9223" width="13" customWidth="1"/>
    <col min="9473" max="9473" width="4.109375" bestFit="1" customWidth="1"/>
    <col min="9474" max="9474" width="4.44140625" bestFit="1" customWidth="1"/>
    <col min="9475" max="9475" width="58.33203125" customWidth="1"/>
    <col min="9478" max="9479" width="13" customWidth="1"/>
    <col min="9729" max="9729" width="4.109375" bestFit="1" customWidth="1"/>
    <col min="9730" max="9730" width="4.44140625" bestFit="1" customWidth="1"/>
    <col min="9731" max="9731" width="58.33203125" customWidth="1"/>
    <col min="9734" max="9735" width="13" customWidth="1"/>
    <col min="9985" max="9985" width="4.109375" bestFit="1" customWidth="1"/>
    <col min="9986" max="9986" width="4.44140625" bestFit="1" customWidth="1"/>
    <col min="9987" max="9987" width="58.33203125" customWidth="1"/>
    <col min="9990" max="9991" width="13" customWidth="1"/>
    <col min="10241" max="10241" width="4.109375" bestFit="1" customWidth="1"/>
    <col min="10242" max="10242" width="4.44140625" bestFit="1" customWidth="1"/>
    <col min="10243" max="10243" width="58.33203125" customWidth="1"/>
    <col min="10246" max="10247" width="13" customWidth="1"/>
    <col min="10497" max="10497" width="4.109375" bestFit="1" customWidth="1"/>
    <col min="10498" max="10498" width="4.44140625" bestFit="1" customWidth="1"/>
    <col min="10499" max="10499" width="58.33203125" customWidth="1"/>
    <col min="10502" max="10503" width="13" customWidth="1"/>
    <col min="10753" max="10753" width="4.109375" bestFit="1" customWidth="1"/>
    <col min="10754" max="10754" width="4.44140625" bestFit="1" customWidth="1"/>
    <col min="10755" max="10755" width="58.33203125" customWidth="1"/>
    <col min="10758" max="10759" width="13" customWidth="1"/>
    <col min="11009" max="11009" width="4.109375" bestFit="1" customWidth="1"/>
    <col min="11010" max="11010" width="4.44140625" bestFit="1" customWidth="1"/>
    <col min="11011" max="11011" width="58.33203125" customWidth="1"/>
    <col min="11014" max="11015" width="13" customWidth="1"/>
    <col min="11265" max="11265" width="4.109375" bestFit="1" customWidth="1"/>
    <col min="11266" max="11266" width="4.44140625" bestFit="1" customWidth="1"/>
    <col min="11267" max="11267" width="58.33203125" customWidth="1"/>
    <col min="11270" max="11271" width="13" customWidth="1"/>
    <col min="11521" max="11521" width="4.109375" bestFit="1" customWidth="1"/>
    <col min="11522" max="11522" width="4.44140625" bestFit="1" customWidth="1"/>
    <col min="11523" max="11523" width="58.33203125" customWidth="1"/>
    <col min="11526" max="11527" width="13" customWidth="1"/>
    <col min="11777" max="11777" width="4.109375" bestFit="1" customWidth="1"/>
    <col min="11778" max="11778" width="4.44140625" bestFit="1" customWidth="1"/>
    <col min="11779" max="11779" width="58.33203125" customWidth="1"/>
    <col min="11782" max="11783" width="13" customWidth="1"/>
    <col min="12033" max="12033" width="4.109375" bestFit="1" customWidth="1"/>
    <col min="12034" max="12034" width="4.44140625" bestFit="1" customWidth="1"/>
    <col min="12035" max="12035" width="58.33203125" customWidth="1"/>
    <col min="12038" max="12039" width="13" customWidth="1"/>
    <col min="12289" max="12289" width="4.109375" bestFit="1" customWidth="1"/>
    <col min="12290" max="12290" width="4.44140625" bestFit="1" customWidth="1"/>
    <col min="12291" max="12291" width="58.33203125" customWidth="1"/>
    <col min="12294" max="12295" width="13" customWidth="1"/>
    <col min="12545" max="12545" width="4.109375" bestFit="1" customWidth="1"/>
    <col min="12546" max="12546" width="4.44140625" bestFit="1" customWidth="1"/>
    <col min="12547" max="12547" width="58.33203125" customWidth="1"/>
    <col min="12550" max="12551" width="13" customWidth="1"/>
    <col min="12801" max="12801" width="4.109375" bestFit="1" customWidth="1"/>
    <col min="12802" max="12802" width="4.44140625" bestFit="1" customWidth="1"/>
    <col min="12803" max="12803" width="58.33203125" customWidth="1"/>
    <col min="12806" max="12807" width="13" customWidth="1"/>
    <col min="13057" max="13057" width="4.109375" bestFit="1" customWidth="1"/>
    <col min="13058" max="13058" width="4.44140625" bestFit="1" customWidth="1"/>
    <col min="13059" max="13059" width="58.33203125" customWidth="1"/>
    <col min="13062" max="13063" width="13" customWidth="1"/>
    <col min="13313" max="13313" width="4.109375" bestFit="1" customWidth="1"/>
    <col min="13314" max="13314" width="4.44140625" bestFit="1" customWidth="1"/>
    <col min="13315" max="13315" width="58.33203125" customWidth="1"/>
    <col min="13318" max="13319" width="13" customWidth="1"/>
    <col min="13569" max="13569" width="4.109375" bestFit="1" customWidth="1"/>
    <col min="13570" max="13570" width="4.44140625" bestFit="1" customWidth="1"/>
    <col min="13571" max="13571" width="58.33203125" customWidth="1"/>
    <col min="13574" max="13575" width="13" customWidth="1"/>
    <col min="13825" max="13825" width="4.109375" bestFit="1" customWidth="1"/>
    <col min="13826" max="13826" width="4.44140625" bestFit="1" customWidth="1"/>
    <col min="13827" max="13827" width="58.33203125" customWidth="1"/>
    <col min="13830" max="13831" width="13" customWidth="1"/>
    <col min="14081" max="14081" width="4.109375" bestFit="1" customWidth="1"/>
    <col min="14082" max="14082" width="4.44140625" bestFit="1" customWidth="1"/>
    <col min="14083" max="14083" width="58.33203125" customWidth="1"/>
    <col min="14086" max="14087" width="13" customWidth="1"/>
    <col min="14337" max="14337" width="4.109375" bestFit="1" customWidth="1"/>
    <col min="14338" max="14338" width="4.44140625" bestFit="1" customWidth="1"/>
    <col min="14339" max="14339" width="58.33203125" customWidth="1"/>
    <col min="14342" max="14343" width="13" customWidth="1"/>
    <col min="14593" max="14593" width="4.109375" bestFit="1" customWidth="1"/>
    <col min="14594" max="14594" width="4.44140625" bestFit="1" customWidth="1"/>
    <col min="14595" max="14595" width="58.33203125" customWidth="1"/>
    <col min="14598" max="14599" width="13" customWidth="1"/>
    <col min="14849" max="14849" width="4.109375" bestFit="1" customWidth="1"/>
    <col min="14850" max="14850" width="4.44140625" bestFit="1" customWidth="1"/>
    <col min="14851" max="14851" width="58.33203125" customWidth="1"/>
    <col min="14854" max="14855" width="13" customWidth="1"/>
    <col min="15105" max="15105" width="4.109375" bestFit="1" customWidth="1"/>
    <col min="15106" max="15106" width="4.44140625" bestFit="1" customWidth="1"/>
    <col min="15107" max="15107" width="58.33203125" customWidth="1"/>
    <col min="15110" max="15111" width="13" customWidth="1"/>
    <col min="15361" max="15361" width="4.109375" bestFit="1" customWidth="1"/>
    <col min="15362" max="15362" width="4.44140625" bestFit="1" customWidth="1"/>
    <col min="15363" max="15363" width="58.33203125" customWidth="1"/>
    <col min="15366" max="15367" width="13" customWidth="1"/>
    <col min="15617" max="15617" width="4.109375" bestFit="1" customWidth="1"/>
    <col min="15618" max="15618" width="4.44140625" bestFit="1" customWidth="1"/>
    <col min="15619" max="15619" width="58.33203125" customWidth="1"/>
    <col min="15622" max="15623" width="13" customWidth="1"/>
    <col min="15873" max="15873" width="4.109375" bestFit="1" customWidth="1"/>
    <col min="15874" max="15874" width="4.44140625" bestFit="1" customWidth="1"/>
    <col min="15875" max="15875" width="58.33203125" customWidth="1"/>
    <col min="15878" max="15879" width="13" customWidth="1"/>
    <col min="16129" max="16129" width="4.109375" bestFit="1" customWidth="1"/>
    <col min="16130" max="16130" width="4.44140625" bestFit="1" customWidth="1"/>
    <col min="16131" max="16131" width="58.33203125" customWidth="1"/>
    <col min="16134" max="16135" width="13" customWidth="1"/>
  </cols>
  <sheetData>
    <row r="1" spans="1:7" ht="15" thickBot="1" x14ac:dyDescent="0.35">
      <c r="A1" s="96" t="s">
        <v>430</v>
      </c>
      <c r="B1" s="97" t="s">
        <v>431</v>
      </c>
      <c r="C1" s="98" t="s">
        <v>432</v>
      </c>
      <c r="D1" s="97" t="s">
        <v>433</v>
      </c>
      <c r="E1" s="96" t="s">
        <v>434</v>
      </c>
      <c r="F1" s="99" t="s">
        <v>435</v>
      </c>
      <c r="G1" s="88" t="s">
        <v>436</v>
      </c>
    </row>
    <row r="2" spans="1:7" ht="40.200000000000003" x14ac:dyDescent="0.3">
      <c r="A2" s="103">
        <v>1</v>
      </c>
      <c r="B2" s="110" t="s">
        <v>431</v>
      </c>
      <c r="C2" s="113" t="s">
        <v>437</v>
      </c>
      <c r="D2" s="86" t="s">
        <v>438</v>
      </c>
      <c r="E2" s="85">
        <v>1</v>
      </c>
      <c r="F2" s="87"/>
      <c r="G2" s="90"/>
    </row>
    <row r="3" spans="1:7" ht="40.200000000000003" x14ac:dyDescent="0.3">
      <c r="A3" s="104">
        <v>2</v>
      </c>
      <c r="B3" s="111" t="s">
        <v>431</v>
      </c>
      <c r="C3" s="114" t="s">
        <v>439</v>
      </c>
      <c r="D3" s="10" t="s">
        <v>438</v>
      </c>
      <c r="E3" s="83">
        <v>1</v>
      </c>
      <c r="F3" s="84"/>
      <c r="G3" s="91"/>
    </row>
    <row r="4" spans="1:7" ht="40.200000000000003" x14ac:dyDescent="0.3">
      <c r="A4" s="104">
        <v>3</v>
      </c>
      <c r="B4" s="111" t="s">
        <v>431</v>
      </c>
      <c r="C4" s="114" t="s">
        <v>440</v>
      </c>
      <c r="D4" s="10" t="s">
        <v>438</v>
      </c>
      <c r="E4" s="83">
        <v>1</v>
      </c>
      <c r="F4" s="84"/>
      <c r="G4" s="91"/>
    </row>
    <row r="5" spans="1:7" ht="40.200000000000003" x14ac:dyDescent="0.3">
      <c r="A5" s="104">
        <v>4</v>
      </c>
      <c r="B5" s="111" t="s">
        <v>431</v>
      </c>
      <c r="C5" s="114" t="s">
        <v>441</v>
      </c>
      <c r="D5" s="10" t="s">
        <v>438</v>
      </c>
      <c r="E5" s="83">
        <v>1</v>
      </c>
      <c r="F5" s="84"/>
      <c r="G5" s="91"/>
    </row>
    <row r="6" spans="1:7" x14ac:dyDescent="0.3">
      <c r="A6" s="104">
        <v>5</v>
      </c>
      <c r="B6" s="111" t="s">
        <v>431</v>
      </c>
      <c r="C6" s="114" t="s">
        <v>442</v>
      </c>
      <c r="D6" s="10" t="s">
        <v>438</v>
      </c>
      <c r="E6" s="83">
        <v>18</v>
      </c>
      <c r="F6" s="84"/>
      <c r="G6" s="91"/>
    </row>
    <row r="7" spans="1:7" x14ac:dyDescent="0.3">
      <c r="A7" s="104">
        <v>6</v>
      </c>
      <c r="B7" s="111" t="s">
        <v>431</v>
      </c>
      <c r="C7" s="114" t="s">
        <v>443</v>
      </c>
      <c r="D7" s="10" t="s">
        <v>438</v>
      </c>
      <c r="E7" s="83">
        <v>2</v>
      </c>
      <c r="F7" s="84"/>
      <c r="G7" s="91"/>
    </row>
    <row r="8" spans="1:7" x14ac:dyDescent="0.3">
      <c r="A8" s="104">
        <v>7</v>
      </c>
      <c r="B8" s="111" t="s">
        <v>431</v>
      </c>
      <c r="C8" s="114" t="s">
        <v>444</v>
      </c>
      <c r="D8" s="10" t="s">
        <v>438</v>
      </c>
      <c r="E8" s="83">
        <v>3</v>
      </c>
      <c r="F8" s="84"/>
      <c r="G8" s="91"/>
    </row>
    <row r="9" spans="1:7" x14ac:dyDescent="0.3">
      <c r="A9" s="104">
        <v>8</v>
      </c>
      <c r="B9" s="111" t="s">
        <v>431</v>
      </c>
      <c r="C9" s="114" t="s">
        <v>445</v>
      </c>
      <c r="D9" s="10" t="s">
        <v>438</v>
      </c>
      <c r="E9" s="83">
        <v>3</v>
      </c>
      <c r="F9" s="84"/>
      <c r="G9" s="91"/>
    </row>
    <row r="10" spans="1:7" x14ac:dyDescent="0.3">
      <c r="A10" s="104">
        <v>9</v>
      </c>
      <c r="B10" s="111" t="s">
        <v>431</v>
      </c>
      <c r="C10" s="114" t="s">
        <v>446</v>
      </c>
      <c r="D10" s="10" t="s">
        <v>438</v>
      </c>
      <c r="E10" s="83">
        <v>1</v>
      </c>
      <c r="F10" s="84"/>
      <c r="G10" s="91"/>
    </row>
    <row r="11" spans="1:7" x14ac:dyDescent="0.3">
      <c r="A11" s="104">
        <v>10</v>
      </c>
      <c r="B11" s="111" t="s">
        <v>431</v>
      </c>
      <c r="C11" s="114" t="s">
        <v>447</v>
      </c>
      <c r="D11" s="10" t="s">
        <v>438</v>
      </c>
      <c r="E11" s="83">
        <v>2</v>
      </c>
      <c r="F11" s="84"/>
      <c r="G11" s="91"/>
    </row>
    <row r="12" spans="1:7" ht="27" x14ac:dyDescent="0.3">
      <c r="A12" s="104">
        <v>11</v>
      </c>
      <c r="B12" s="111" t="s">
        <v>431</v>
      </c>
      <c r="C12" s="114" t="s">
        <v>448</v>
      </c>
      <c r="D12" s="10" t="s">
        <v>438</v>
      </c>
      <c r="E12" s="83">
        <v>2</v>
      </c>
      <c r="F12" s="84"/>
      <c r="G12" s="91"/>
    </row>
    <row r="13" spans="1:7" ht="27" x14ac:dyDescent="0.3">
      <c r="A13" s="104">
        <v>12</v>
      </c>
      <c r="B13" s="111" t="s">
        <v>431</v>
      </c>
      <c r="C13" s="114" t="s">
        <v>449</v>
      </c>
      <c r="D13" s="10" t="s">
        <v>438</v>
      </c>
      <c r="E13" s="83">
        <v>1</v>
      </c>
      <c r="F13" s="84"/>
      <c r="G13" s="91"/>
    </row>
    <row r="14" spans="1:7" x14ac:dyDescent="0.3">
      <c r="A14" s="104">
        <v>13</v>
      </c>
      <c r="B14" s="111" t="s">
        <v>431</v>
      </c>
      <c r="C14" s="114" t="s">
        <v>450</v>
      </c>
      <c r="D14" s="10" t="s">
        <v>438</v>
      </c>
      <c r="E14" s="83">
        <v>10</v>
      </c>
      <c r="F14" s="84"/>
      <c r="G14" s="91"/>
    </row>
    <row r="15" spans="1:7" x14ac:dyDescent="0.3">
      <c r="A15" s="104">
        <v>14</v>
      </c>
      <c r="B15" s="111" t="s">
        <v>431</v>
      </c>
      <c r="C15" s="114" t="s">
        <v>451</v>
      </c>
      <c r="D15" s="10" t="s">
        <v>438</v>
      </c>
      <c r="E15" s="83">
        <v>5</v>
      </c>
      <c r="F15" s="84"/>
      <c r="G15" s="91"/>
    </row>
    <row r="16" spans="1:7" x14ac:dyDescent="0.3">
      <c r="A16" s="104">
        <v>15</v>
      </c>
      <c r="B16" s="111" t="s">
        <v>431</v>
      </c>
      <c r="C16" s="114" t="s">
        <v>452</v>
      </c>
      <c r="D16" s="10" t="s">
        <v>64</v>
      </c>
      <c r="E16" s="83">
        <v>65</v>
      </c>
      <c r="F16" s="84"/>
      <c r="G16" s="91"/>
    </row>
    <row r="17" spans="1:7" x14ac:dyDescent="0.3">
      <c r="A17" s="104">
        <v>16</v>
      </c>
      <c r="B17" s="111" t="s">
        <v>431</v>
      </c>
      <c r="C17" s="114" t="s">
        <v>453</v>
      </c>
      <c r="D17" s="10" t="s">
        <v>438</v>
      </c>
      <c r="E17" s="83">
        <v>2</v>
      </c>
      <c r="F17" s="84"/>
      <c r="G17" s="91"/>
    </row>
    <row r="18" spans="1:7" x14ac:dyDescent="0.3">
      <c r="A18" s="104">
        <v>17</v>
      </c>
      <c r="B18" s="111" t="s">
        <v>431</v>
      </c>
      <c r="C18" s="114" t="s">
        <v>454</v>
      </c>
      <c r="D18" s="10" t="s">
        <v>438</v>
      </c>
      <c r="E18" s="83">
        <v>24</v>
      </c>
      <c r="F18" s="84"/>
      <c r="G18" s="91"/>
    </row>
    <row r="19" spans="1:7" x14ac:dyDescent="0.3">
      <c r="A19" s="104">
        <v>18</v>
      </c>
      <c r="B19" s="111" t="s">
        <v>431</v>
      </c>
      <c r="C19" s="114" t="s">
        <v>455</v>
      </c>
      <c r="D19" s="10" t="s">
        <v>438</v>
      </c>
      <c r="E19" s="83">
        <v>14</v>
      </c>
      <c r="F19" s="84"/>
      <c r="G19" s="91"/>
    </row>
    <row r="20" spans="1:7" x14ac:dyDescent="0.3">
      <c r="A20" s="104">
        <v>19</v>
      </c>
      <c r="B20" s="111" t="s">
        <v>431</v>
      </c>
      <c r="C20" s="114" t="s">
        <v>456</v>
      </c>
      <c r="D20" s="10" t="s">
        <v>438</v>
      </c>
      <c r="E20" s="83">
        <v>3</v>
      </c>
      <c r="F20" s="84"/>
      <c r="G20" s="91"/>
    </row>
    <row r="21" spans="1:7" x14ac:dyDescent="0.3">
      <c r="A21" s="104">
        <v>20</v>
      </c>
      <c r="B21" s="111" t="s">
        <v>431</v>
      </c>
      <c r="C21" s="114" t="s">
        <v>457</v>
      </c>
      <c r="D21" s="10" t="s">
        <v>438</v>
      </c>
      <c r="E21" s="83">
        <v>2</v>
      </c>
      <c r="F21" s="84"/>
      <c r="G21" s="91"/>
    </row>
    <row r="22" spans="1:7" x14ac:dyDescent="0.3">
      <c r="A22" s="104">
        <v>21</v>
      </c>
      <c r="B22" s="111" t="s">
        <v>431</v>
      </c>
      <c r="C22" s="107" t="s">
        <v>458</v>
      </c>
      <c r="D22" s="10" t="s">
        <v>438</v>
      </c>
      <c r="E22" s="83">
        <v>1</v>
      </c>
      <c r="F22" s="84"/>
      <c r="G22" s="91"/>
    </row>
    <row r="23" spans="1:7" x14ac:dyDescent="0.3">
      <c r="A23" s="104">
        <v>22</v>
      </c>
      <c r="B23" s="111" t="s">
        <v>431</v>
      </c>
      <c r="C23" s="114" t="s">
        <v>459</v>
      </c>
      <c r="D23" s="10" t="s">
        <v>438</v>
      </c>
      <c r="E23" s="83">
        <v>17</v>
      </c>
      <c r="F23" s="84"/>
      <c r="G23" s="91"/>
    </row>
    <row r="24" spans="1:7" x14ac:dyDescent="0.3">
      <c r="A24" s="104">
        <v>23</v>
      </c>
      <c r="B24" s="111" t="s">
        <v>431</v>
      </c>
      <c r="C24" s="114" t="s">
        <v>460</v>
      </c>
      <c r="D24" s="10" t="s">
        <v>438</v>
      </c>
      <c r="E24" s="83">
        <v>49</v>
      </c>
      <c r="F24" s="84"/>
      <c r="G24" s="91"/>
    </row>
    <row r="25" spans="1:7" x14ac:dyDescent="0.3">
      <c r="A25" s="104">
        <v>24</v>
      </c>
      <c r="B25" s="111" t="s">
        <v>431</v>
      </c>
      <c r="C25" s="196" t="s">
        <v>461</v>
      </c>
      <c r="D25" s="10" t="s">
        <v>438</v>
      </c>
      <c r="E25" s="83">
        <v>1</v>
      </c>
      <c r="F25" s="84"/>
      <c r="G25" s="91"/>
    </row>
    <row r="26" spans="1:7" x14ac:dyDescent="0.3">
      <c r="A26" s="191"/>
      <c r="B26" s="198" t="s">
        <v>431</v>
      </c>
      <c r="C26" s="197" t="s">
        <v>771</v>
      </c>
      <c r="D26" s="192"/>
      <c r="E26" s="193"/>
      <c r="F26" s="84"/>
      <c r="G26" s="91"/>
    </row>
    <row r="27" spans="1:7" x14ac:dyDescent="0.3">
      <c r="A27" s="104">
        <v>25</v>
      </c>
      <c r="B27" s="111" t="s">
        <v>431</v>
      </c>
      <c r="C27" s="195" t="s">
        <v>462</v>
      </c>
      <c r="D27" s="10" t="s">
        <v>417</v>
      </c>
      <c r="E27" s="83">
        <v>107.7</v>
      </c>
      <c r="F27" s="84"/>
      <c r="G27" s="91"/>
    </row>
    <row r="28" spans="1:7" x14ac:dyDescent="0.3">
      <c r="A28" s="104">
        <v>26</v>
      </c>
      <c r="B28" s="111" t="s">
        <v>431</v>
      </c>
      <c r="C28" s="107" t="s">
        <v>463</v>
      </c>
      <c r="D28" s="10" t="s">
        <v>417</v>
      </c>
      <c r="E28" s="83">
        <v>219</v>
      </c>
      <c r="F28" s="84"/>
      <c r="G28" s="91"/>
    </row>
    <row r="29" spans="1:7" x14ac:dyDescent="0.3">
      <c r="A29" s="104">
        <v>27</v>
      </c>
      <c r="B29" s="111" t="s">
        <v>431</v>
      </c>
      <c r="C29" s="107" t="s">
        <v>464</v>
      </c>
      <c r="D29" s="10" t="s">
        <v>417</v>
      </c>
      <c r="E29" s="83">
        <v>176.8</v>
      </c>
      <c r="F29" s="84"/>
      <c r="G29" s="91"/>
    </row>
    <row r="30" spans="1:7" x14ac:dyDescent="0.3">
      <c r="A30" s="104">
        <v>28</v>
      </c>
      <c r="B30" s="111" t="s">
        <v>431</v>
      </c>
      <c r="C30" s="195" t="s">
        <v>465</v>
      </c>
      <c r="D30" s="10" t="s">
        <v>417</v>
      </c>
      <c r="E30" s="83">
        <v>191</v>
      </c>
      <c r="F30" s="84"/>
      <c r="G30" s="91"/>
    </row>
    <row r="31" spans="1:7" x14ac:dyDescent="0.3">
      <c r="A31" s="104">
        <v>29</v>
      </c>
      <c r="B31" s="111" t="s">
        <v>431</v>
      </c>
      <c r="C31" s="107" t="s">
        <v>466</v>
      </c>
      <c r="D31" s="10" t="s">
        <v>417</v>
      </c>
      <c r="E31" s="83">
        <v>73.599999999999994</v>
      </c>
      <c r="F31" s="84"/>
      <c r="G31" s="91"/>
    </row>
    <row r="32" spans="1:7" x14ac:dyDescent="0.3">
      <c r="A32" s="104">
        <v>30</v>
      </c>
      <c r="B32" s="111" t="s">
        <v>431</v>
      </c>
      <c r="C32" s="107" t="s">
        <v>467</v>
      </c>
      <c r="D32" s="10" t="s">
        <v>417</v>
      </c>
      <c r="E32" s="83">
        <v>18</v>
      </c>
      <c r="F32" s="84"/>
      <c r="G32" s="91"/>
    </row>
    <row r="33" spans="1:7" x14ac:dyDescent="0.3">
      <c r="A33" s="104">
        <v>31</v>
      </c>
      <c r="B33" s="111" t="s">
        <v>431</v>
      </c>
      <c r="C33" s="107" t="s">
        <v>468</v>
      </c>
      <c r="D33" s="10" t="s">
        <v>417</v>
      </c>
      <c r="E33" s="83">
        <v>20</v>
      </c>
      <c r="F33" s="84"/>
      <c r="G33" s="91"/>
    </row>
    <row r="34" spans="1:7" x14ac:dyDescent="0.3">
      <c r="A34" s="104">
        <v>32</v>
      </c>
      <c r="B34" s="111" t="s">
        <v>431</v>
      </c>
      <c r="C34" s="107" t="s">
        <v>469</v>
      </c>
      <c r="D34" s="10" t="s">
        <v>417</v>
      </c>
      <c r="E34" s="83">
        <v>43</v>
      </c>
      <c r="F34" s="84"/>
      <c r="G34" s="91"/>
    </row>
    <row r="35" spans="1:7" x14ac:dyDescent="0.3">
      <c r="A35" s="104">
        <v>33</v>
      </c>
      <c r="B35" s="111" t="s">
        <v>431</v>
      </c>
      <c r="C35" s="107" t="s">
        <v>470</v>
      </c>
      <c r="D35" s="10" t="s">
        <v>417</v>
      </c>
      <c r="E35" s="83">
        <v>30</v>
      </c>
      <c r="F35" s="84"/>
      <c r="G35" s="91"/>
    </row>
    <row r="36" spans="1:7" x14ac:dyDescent="0.3">
      <c r="A36" s="104">
        <v>34</v>
      </c>
      <c r="B36" s="111" t="s">
        <v>431</v>
      </c>
      <c r="C36" s="107" t="s">
        <v>471</v>
      </c>
      <c r="D36" s="10" t="s">
        <v>417</v>
      </c>
      <c r="E36" s="83">
        <v>7.5</v>
      </c>
      <c r="F36" s="84"/>
      <c r="G36" s="91"/>
    </row>
    <row r="37" spans="1:7" x14ac:dyDescent="0.3">
      <c r="A37" s="104">
        <v>35</v>
      </c>
      <c r="B37" s="111" t="s">
        <v>431</v>
      </c>
      <c r="C37" s="107" t="s">
        <v>472</v>
      </c>
      <c r="D37" s="10" t="s">
        <v>417</v>
      </c>
      <c r="E37" s="83">
        <v>600</v>
      </c>
      <c r="F37" s="84"/>
      <c r="G37" s="91"/>
    </row>
    <row r="38" spans="1:7" x14ac:dyDescent="0.3">
      <c r="A38" s="104">
        <v>36</v>
      </c>
      <c r="B38" s="111" t="s">
        <v>431</v>
      </c>
      <c r="C38" s="107" t="s">
        <v>473</v>
      </c>
      <c r="D38" s="10" t="s">
        <v>417</v>
      </c>
      <c r="E38" s="83">
        <f>269+47*3</f>
        <v>410</v>
      </c>
      <c r="F38" s="84"/>
      <c r="G38" s="91"/>
    </row>
    <row r="39" spans="1:7" x14ac:dyDescent="0.3">
      <c r="A39" s="104">
        <v>37</v>
      </c>
      <c r="B39" s="111" t="s">
        <v>431</v>
      </c>
      <c r="C39" s="107" t="s">
        <v>474</v>
      </c>
      <c r="D39" s="10" t="s">
        <v>417</v>
      </c>
      <c r="E39" s="83">
        <f>5*15</f>
        <v>75</v>
      </c>
      <c r="F39" s="84"/>
      <c r="G39" s="91"/>
    </row>
    <row r="40" spans="1:7" x14ac:dyDescent="0.3">
      <c r="A40" s="104">
        <v>38</v>
      </c>
      <c r="B40" s="111" t="s">
        <v>431</v>
      </c>
      <c r="C40" s="107" t="s">
        <v>475</v>
      </c>
      <c r="D40" s="10" t="s">
        <v>417</v>
      </c>
      <c r="E40" s="83">
        <v>20</v>
      </c>
      <c r="F40" s="84"/>
      <c r="G40" s="91"/>
    </row>
    <row r="41" spans="1:7" x14ac:dyDescent="0.3">
      <c r="A41" s="104">
        <v>39</v>
      </c>
      <c r="B41" s="111" t="s">
        <v>431</v>
      </c>
      <c r="C41" s="107" t="s">
        <v>476</v>
      </c>
      <c r="D41" s="10" t="s">
        <v>477</v>
      </c>
      <c r="E41" s="83">
        <v>1</v>
      </c>
      <c r="F41" s="84"/>
      <c r="G41" s="91"/>
    </row>
    <row r="42" spans="1:7" ht="27" x14ac:dyDescent="0.3">
      <c r="A42" s="104">
        <v>40</v>
      </c>
      <c r="B42" s="111" t="s">
        <v>431</v>
      </c>
      <c r="C42" s="114" t="s">
        <v>478</v>
      </c>
      <c r="D42" s="10" t="s">
        <v>60</v>
      </c>
      <c r="E42" s="83">
        <v>130</v>
      </c>
      <c r="F42" s="84"/>
      <c r="G42" s="91"/>
    </row>
    <row r="43" spans="1:7" x14ac:dyDescent="0.3">
      <c r="A43" s="104">
        <v>41</v>
      </c>
      <c r="B43" s="111" t="s">
        <v>431</v>
      </c>
      <c r="C43" s="107" t="s">
        <v>479</v>
      </c>
      <c r="D43" s="10" t="s">
        <v>438</v>
      </c>
      <c r="E43" s="83">
        <v>10</v>
      </c>
      <c r="F43" s="84"/>
      <c r="G43" s="91"/>
    </row>
    <row r="44" spans="1:7" x14ac:dyDescent="0.3">
      <c r="A44" s="104">
        <v>42</v>
      </c>
      <c r="B44" s="111" t="s">
        <v>431</v>
      </c>
      <c r="C44" s="107" t="s">
        <v>480</v>
      </c>
      <c r="D44" s="10" t="s">
        <v>438</v>
      </c>
      <c r="E44" s="83">
        <v>10</v>
      </c>
      <c r="F44" s="84"/>
      <c r="G44" s="91"/>
    </row>
    <row r="45" spans="1:7" x14ac:dyDescent="0.3">
      <c r="A45" s="104">
        <v>43</v>
      </c>
      <c r="B45" s="111" t="s">
        <v>431</v>
      </c>
      <c r="C45" s="107" t="s">
        <v>481</v>
      </c>
      <c r="D45" s="10" t="s">
        <v>438</v>
      </c>
      <c r="E45" s="83">
        <v>6</v>
      </c>
      <c r="F45" s="84"/>
      <c r="G45" s="91"/>
    </row>
    <row r="46" spans="1:7" x14ac:dyDescent="0.3">
      <c r="A46" s="104">
        <v>44</v>
      </c>
      <c r="B46" s="111" t="s">
        <v>431</v>
      </c>
      <c r="C46" s="107" t="s">
        <v>482</v>
      </c>
      <c r="D46" s="10" t="s">
        <v>438</v>
      </c>
      <c r="E46" s="83">
        <v>10</v>
      </c>
      <c r="F46" s="84"/>
      <c r="G46" s="91"/>
    </row>
    <row r="47" spans="1:7" x14ac:dyDescent="0.3">
      <c r="A47" s="104">
        <v>45</v>
      </c>
      <c r="B47" s="111" t="s">
        <v>431</v>
      </c>
      <c r="C47" s="107" t="s">
        <v>483</v>
      </c>
      <c r="D47" s="10" t="s">
        <v>438</v>
      </c>
      <c r="E47" s="83">
        <v>4</v>
      </c>
      <c r="F47" s="84"/>
      <c r="G47" s="91"/>
    </row>
    <row r="48" spans="1:7" x14ac:dyDescent="0.3">
      <c r="A48" s="104">
        <v>46</v>
      </c>
      <c r="B48" s="111" t="s">
        <v>431</v>
      </c>
      <c r="C48" s="107" t="s">
        <v>484</v>
      </c>
      <c r="D48" s="10" t="s">
        <v>438</v>
      </c>
      <c r="E48" s="83">
        <v>2</v>
      </c>
      <c r="F48" s="84"/>
      <c r="G48" s="91"/>
    </row>
    <row r="49" spans="1:7" x14ac:dyDescent="0.3">
      <c r="A49" s="104">
        <v>47</v>
      </c>
      <c r="B49" s="111" t="s">
        <v>431</v>
      </c>
      <c r="C49" s="107" t="s">
        <v>485</v>
      </c>
      <c r="D49" s="10" t="s">
        <v>438</v>
      </c>
      <c r="E49" s="83">
        <v>2</v>
      </c>
      <c r="F49" s="84"/>
      <c r="G49" s="91"/>
    </row>
    <row r="50" spans="1:7" x14ac:dyDescent="0.3">
      <c r="A50" s="104">
        <v>48</v>
      </c>
      <c r="B50" s="111" t="s">
        <v>431</v>
      </c>
      <c r="C50" s="107" t="s">
        <v>476</v>
      </c>
      <c r="D50" s="10" t="s">
        <v>486</v>
      </c>
      <c r="E50" s="83">
        <v>1</v>
      </c>
      <c r="F50" s="84"/>
      <c r="G50" s="91"/>
    </row>
    <row r="51" spans="1:7" ht="27" x14ac:dyDescent="0.3">
      <c r="A51" s="104">
        <v>49</v>
      </c>
      <c r="B51" s="111" t="s">
        <v>431</v>
      </c>
      <c r="C51" s="114" t="s">
        <v>487</v>
      </c>
      <c r="D51" s="10" t="s">
        <v>438</v>
      </c>
      <c r="E51" s="83">
        <v>1</v>
      </c>
      <c r="F51" s="84"/>
      <c r="G51" s="91"/>
    </row>
    <row r="52" spans="1:7" ht="40.799999999999997" thickBot="1" x14ac:dyDescent="0.35">
      <c r="A52" s="105">
        <v>50</v>
      </c>
      <c r="B52" s="112" t="s">
        <v>431</v>
      </c>
      <c r="C52" s="115" t="s">
        <v>488</v>
      </c>
      <c r="D52" s="92" t="s">
        <v>438</v>
      </c>
      <c r="E52" s="93">
        <v>1</v>
      </c>
      <c r="F52" s="94"/>
      <c r="G52" s="95"/>
    </row>
    <row r="53" spans="1:7" ht="15" thickBot="1" x14ac:dyDescent="0.35">
      <c r="C53" s="74"/>
      <c r="D53" s="231" t="s">
        <v>489</v>
      </c>
      <c r="E53" s="232"/>
      <c r="F53" s="233"/>
      <c r="G53" s="89">
        <f>SUM(G2:G52)</f>
        <v>0</v>
      </c>
    </row>
    <row r="54" spans="1:7" ht="15" thickBot="1" x14ac:dyDescent="0.35">
      <c r="C54" s="74"/>
    </row>
    <row r="55" spans="1:7" ht="15" thickBot="1" x14ac:dyDescent="0.35">
      <c r="A55" s="96" t="s">
        <v>430</v>
      </c>
      <c r="B55" s="97" t="s">
        <v>431</v>
      </c>
      <c r="C55" s="98" t="s">
        <v>490</v>
      </c>
      <c r="D55" s="97" t="s">
        <v>433</v>
      </c>
      <c r="E55" s="96" t="s">
        <v>434</v>
      </c>
      <c r="F55" s="99" t="s">
        <v>435</v>
      </c>
      <c r="G55" s="88" t="s">
        <v>436</v>
      </c>
    </row>
    <row r="56" spans="1:7" ht="13.2" x14ac:dyDescent="0.25">
      <c r="A56" s="103"/>
      <c r="B56" s="110"/>
      <c r="C56" s="106" t="s">
        <v>491</v>
      </c>
      <c r="D56" s="86"/>
      <c r="E56" s="85"/>
      <c r="F56" s="86"/>
      <c r="G56" s="102"/>
    </row>
    <row r="57" spans="1:7" ht="13.2" x14ac:dyDescent="0.25">
      <c r="A57" s="104">
        <v>1</v>
      </c>
      <c r="B57" s="111" t="s">
        <v>431</v>
      </c>
      <c r="C57" s="107" t="s">
        <v>492</v>
      </c>
      <c r="D57" s="10" t="s">
        <v>15</v>
      </c>
      <c r="E57" s="83">
        <v>1</v>
      </c>
      <c r="F57" s="10"/>
      <c r="G57" s="100"/>
    </row>
    <row r="58" spans="1:7" ht="13.2" x14ac:dyDescent="0.25">
      <c r="A58" s="104">
        <v>2</v>
      </c>
      <c r="B58" s="111" t="s">
        <v>431</v>
      </c>
      <c r="C58" s="107" t="s">
        <v>493</v>
      </c>
      <c r="D58" s="10" t="s">
        <v>15</v>
      </c>
      <c r="E58" s="83">
        <v>1</v>
      </c>
      <c r="F58" s="10"/>
      <c r="G58" s="100"/>
    </row>
    <row r="59" spans="1:7" ht="26.4" x14ac:dyDescent="0.25">
      <c r="A59" s="104">
        <v>3</v>
      </c>
      <c r="B59" s="111" t="s">
        <v>431</v>
      </c>
      <c r="C59" s="114" t="s">
        <v>494</v>
      </c>
      <c r="D59" s="10" t="s">
        <v>15</v>
      </c>
      <c r="E59" s="83">
        <v>1</v>
      </c>
      <c r="F59" s="10"/>
      <c r="G59" s="100"/>
    </row>
    <row r="60" spans="1:7" ht="13.2" x14ac:dyDescent="0.25">
      <c r="A60" s="104">
        <v>4</v>
      </c>
      <c r="B60" s="111" t="s">
        <v>431</v>
      </c>
      <c r="C60" s="107" t="s">
        <v>495</v>
      </c>
      <c r="D60" s="10" t="s">
        <v>15</v>
      </c>
      <c r="E60" s="83">
        <v>2</v>
      </c>
      <c r="F60" s="10"/>
      <c r="G60" s="100"/>
    </row>
    <row r="61" spans="1:7" ht="13.2" x14ac:dyDescent="0.25">
      <c r="A61" s="104">
        <v>5</v>
      </c>
      <c r="B61" s="111" t="s">
        <v>431</v>
      </c>
      <c r="C61" s="107" t="s">
        <v>496</v>
      </c>
      <c r="D61" s="10" t="s">
        <v>15</v>
      </c>
      <c r="E61" s="83">
        <v>1</v>
      </c>
      <c r="F61" s="10"/>
      <c r="G61" s="100"/>
    </row>
    <row r="62" spans="1:7" ht="13.2" x14ac:dyDescent="0.25">
      <c r="A62" s="104">
        <v>6</v>
      </c>
      <c r="B62" s="111" t="s">
        <v>431</v>
      </c>
      <c r="C62" s="107" t="s">
        <v>497</v>
      </c>
      <c r="D62" s="10" t="s">
        <v>15</v>
      </c>
      <c r="E62" s="83">
        <v>8</v>
      </c>
      <c r="F62" s="10"/>
      <c r="G62" s="100"/>
    </row>
    <row r="63" spans="1:7" ht="13.2" x14ac:dyDescent="0.25">
      <c r="A63" s="104">
        <v>7</v>
      </c>
      <c r="B63" s="111" t="s">
        <v>431</v>
      </c>
      <c r="C63" s="107" t="s">
        <v>498</v>
      </c>
      <c r="D63" s="10" t="s">
        <v>15</v>
      </c>
      <c r="E63" s="83">
        <v>1</v>
      </c>
      <c r="F63" s="10"/>
      <c r="G63" s="100"/>
    </row>
    <row r="64" spans="1:7" ht="13.2" x14ac:dyDescent="0.25">
      <c r="A64" s="104">
        <v>8</v>
      </c>
      <c r="B64" s="111" t="s">
        <v>431</v>
      </c>
      <c r="C64" s="107" t="s">
        <v>499</v>
      </c>
      <c r="D64" s="10" t="s">
        <v>15</v>
      </c>
      <c r="E64" s="83">
        <v>4</v>
      </c>
      <c r="F64" s="10"/>
      <c r="G64" s="100"/>
    </row>
    <row r="65" spans="1:7" ht="13.2" x14ac:dyDescent="0.25">
      <c r="A65" s="104">
        <v>9</v>
      </c>
      <c r="B65" s="111" t="s">
        <v>431</v>
      </c>
      <c r="C65" s="107" t="s">
        <v>500</v>
      </c>
      <c r="D65" s="10" t="s">
        <v>15</v>
      </c>
      <c r="E65" s="83">
        <v>1</v>
      </c>
      <c r="F65" s="10"/>
      <c r="G65" s="100"/>
    </row>
    <row r="66" spans="1:7" ht="13.2" x14ac:dyDescent="0.25">
      <c r="A66" s="104">
        <v>10</v>
      </c>
      <c r="B66" s="111" t="s">
        <v>431</v>
      </c>
      <c r="C66" s="107" t="s">
        <v>501</v>
      </c>
      <c r="D66" s="10" t="s">
        <v>417</v>
      </c>
      <c r="E66" s="83">
        <v>50</v>
      </c>
      <c r="F66" s="10"/>
      <c r="G66" s="100"/>
    </row>
    <row r="67" spans="1:7" ht="13.2" x14ac:dyDescent="0.25">
      <c r="A67" s="104">
        <v>11</v>
      </c>
      <c r="B67" s="111" t="s">
        <v>431</v>
      </c>
      <c r="C67" s="107" t="s">
        <v>502</v>
      </c>
      <c r="D67" s="10" t="s">
        <v>417</v>
      </c>
      <c r="E67" s="83">
        <v>15</v>
      </c>
      <c r="F67" s="10"/>
      <c r="G67" s="100"/>
    </row>
    <row r="68" spans="1:7" ht="13.2" x14ac:dyDescent="0.25">
      <c r="A68" s="104">
        <v>12</v>
      </c>
      <c r="B68" s="111" t="s">
        <v>431</v>
      </c>
      <c r="C68" s="107" t="s">
        <v>503</v>
      </c>
      <c r="D68" s="10" t="s">
        <v>417</v>
      </c>
      <c r="E68" s="83">
        <v>4</v>
      </c>
      <c r="F68" s="10"/>
      <c r="G68" s="100"/>
    </row>
    <row r="69" spans="1:7" ht="13.2" x14ac:dyDescent="0.25">
      <c r="A69" s="104">
        <v>13</v>
      </c>
      <c r="B69" s="111" t="s">
        <v>431</v>
      </c>
      <c r="C69" s="107" t="s">
        <v>504</v>
      </c>
      <c r="D69" s="10" t="s">
        <v>417</v>
      </c>
      <c r="E69" s="83">
        <v>30</v>
      </c>
      <c r="F69" s="10"/>
      <c r="G69" s="100"/>
    </row>
    <row r="70" spans="1:7" ht="13.2" x14ac:dyDescent="0.25">
      <c r="A70" s="104">
        <v>14</v>
      </c>
      <c r="B70" s="111" t="s">
        <v>431</v>
      </c>
      <c r="C70" s="107" t="s">
        <v>505</v>
      </c>
      <c r="D70" s="10" t="s">
        <v>417</v>
      </c>
      <c r="E70" s="83">
        <f>60+6*2*3</f>
        <v>96</v>
      </c>
      <c r="F70" s="10"/>
      <c r="G70" s="100"/>
    </row>
    <row r="71" spans="1:7" ht="13.2" x14ac:dyDescent="0.25">
      <c r="A71" s="104">
        <v>15</v>
      </c>
      <c r="B71" s="111" t="s">
        <v>431</v>
      </c>
      <c r="C71" s="107" t="s">
        <v>506</v>
      </c>
      <c r="D71" s="10" t="s">
        <v>417</v>
      </c>
      <c r="E71" s="83">
        <f>107+35*2*2</f>
        <v>247</v>
      </c>
      <c r="F71" s="10"/>
      <c r="G71" s="100"/>
    </row>
    <row r="72" spans="1:7" ht="13.2" x14ac:dyDescent="0.25">
      <c r="A72" s="104">
        <v>16</v>
      </c>
      <c r="B72" s="111" t="s">
        <v>431</v>
      </c>
      <c r="C72" s="107" t="s">
        <v>507</v>
      </c>
      <c r="D72" s="10" t="s">
        <v>15</v>
      </c>
      <c r="E72" s="83">
        <v>7</v>
      </c>
      <c r="F72" s="10"/>
      <c r="G72" s="100"/>
    </row>
    <row r="73" spans="1:7" ht="13.2" x14ac:dyDescent="0.25">
      <c r="A73" s="104">
        <v>17</v>
      </c>
      <c r="B73" s="111" t="s">
        <v>431</v>
      </c>
      <c r="C73" s="107" t="s">
        <v>508</v>
      </c>
      <c r="D73" s="10" t="s">
        <v>15</v>
      </c>
      <c r="E73" s="83">
        <v>1</v>
      </c>
      <c r="F73" s="10"/>
      <c r="G73" s="100"/>
    </row>
    <row r="74" spans="1:7" ht="13.2" x14ac:dyDescent="0.25">
      <c r="A74" s="104">
        <v>18</v>
      </c>
      <c r="B74" s="111" t="s">
        <v>431</v>
      </c>
      <c r="C74" s="107" t="s">
        <v>509</v>
      </c>
      <c r="D74" s="10" t="s">
        <v>15</v>
      </c>
      <c r="E74" s="83">
        <v>13</v>
      </c>
      <c r="F74" s="10"/>
      <c r="G74" s="100"/>
    </row>
    <row r="75" spans="1:7" ht="13.2" x14ac:dyDescent="0.25">
      <c r="A75" s="104">
        <v>19</v>
      </c>
      <c r="B75" s="111" t="s">
        <v>431</v>
      </c>
      <c r="C75" s="107" t="s">
        <v>510</v>
      </c>
      <c r="D75" s="10" t="s">
        <v>15</v>
      </c>
      <c r="E75" s="83">
        <v>1</v>
      </c>
      <c r="F75" s="10"/>
      <c r="G75" s="100"/>
    </row>
    <row r="76" spans="1:7" ht="13.2" x14ac:dyDescent="0.25">
      <c r="A76" s="104">
        <v>20</v>
      </c>
      <c r="B76" s="111" t="s">
        <v>431</v>
      </c>
      <c r="C76" s="107" t="s">
        <v>511</v>
      </c>
      <c r="D76" s="10" t="s">
        <v>15</v>
      </c>
      <c r="E76" s="83">
        <v>1</v>
      </c>
      <c r="F76" s="10"/>
      <c r="G76" s="100"/>
    </row>
    <row r="77" spans="1:7" ht="13.2" x14ac:dyDescent="0.25">
      <c r="A77" s="104">
        <v>21</v>
      </c>
      <c r="B77" s="111" t="s">
        <v>431</v>
      </c>
      <c r="C77" s="107" t="s">
        <v>476</v>
      </c>
      <c r="D77" s="10" t="s">
        <v>486</v>
      </c>
      <c r="E77" s="83">
        <v>1</v>
      </c>
      <c r="F77" s="10"/>
      <c r="G77" s="100"/>
    </row>
    <row r="78" spans="1:7" ht="13.2" x14ac:dyDescent="0.25">
      <c r="A78" s="104">
        <v>22</v>
      </c>
      <c r="B78" s="111" t="s">
        <v>431</v>
      </c>
      <c r="C78" s="107" t="s">
        <v>512</v>
      </c>
      <c r="D78" s="10" t="s">
        <v>90</v>
      </c>
      <c r="E78" s="83">
        <f>50*1.3*0.8</f>
        <v>52</v>
      </c>
      <c r="F78" s="10"/>
      <c r="G78" s="100"/>
    </row>
    <row r="79" spans="1:7" ht="13.2" x14ac:dyDescent="0.25">
      <c r="A79" s="104">
        <v>23</v>
      </c>
      <c r="B79" s="111" t="s">
        <v>431</v>
      </c>
      <c r="C79" s="107" t="s">
        <v>513</v>
      </c>
      <c r="D79" s="10" t="s">
        <v>15</v>
      </c>
      <c r="E79" s="83">
        <v>1</v>
      </c>
      <c r="F79" s="10"/>
      <c r="G79" s="100"/>
    </row>
    <row r="80" spans="1:7" ht="13.8" thickBot="1" x14ac:dyDescent="0.3">
      <c r="A80" s="105">
        <v>24</v>
      </c>
      <c r="B80" s="112" t="s">
        <v>431</v>
      </c>
      <c r="C80" s="109" t="s">
        <v>514</v>
      </c>
      <c r="D80" s="92" t="s">
        <v>15</v>
      </c>
      <c r="E80" s="93">
        <v>28</v>
      </c>
      <c r="F80" s="92"/>
      <c r="G80" s="101"/>
    </row>
    <row r="81" spans="1:7" ht="15" thickBot="1" x14ac:dyDescent="0.35">
      <c r="D81" s="228" t="s">
        <v>515</v>
      </c>
      <c r="E81" s="229"/>
      <c r="F81" s="230"/>
      <c r="G81" s="82">
        <f>SUM(G57:G80)</f>
        <v>0</v>
      </c>
    </row>
    <row r="82" spans="1:7" ht="13.8" thickBot="1" x14ac:dyDescent="0.3">
      <c r="D82" s="78"/>
      <c r="F82" s="78"/>
      <c r="G82"/>
    </row>
    <row r="83" spans="1:7" ht="15" thickBot="1" x14ac:dyDescent="0.35">
      <c r="A83" s="96" t="s">
        <v>430</v>
      </c>
      <c r="B83" s="97" t="s">
        <v>431</v>
      </c>
      <c r="C83" s="98" t="s">
        <v>557</v>
      </c>
      <c r="D83" s="97" t="s">
        <v>433</v>
      </c>
      <c r="E83" s="96" t="s">
        <v>434</v>
      </c>
      <c r="F83" s="99" t="s">
        <v>435</v>
      </c>
      <c r="G83" s="88" t="s">
        <v>436</v>
      </c>
    </row>
    <row r="84" spans="1:7" ht="13.2" x14ac:dyDescent="0.25">
      <c r="A84" s="103"/>
      <c r="B84" s="110"/>
      <c r="C84" s="106" t="s">
        <v>516</v>
      </c>
      <c r="D84" s="86"/>
      <c r="E84" s="85"/>
      <c r="F84" s="86"/>
      <c r="G84" s="102"/>
    </row>
    <row r="85" spans="1:7" ht="13.2" x14ac:dyDescent="0.25">
      <c r="A85" s="104">
        <v>1</v>
      </c>
      <c r="B85" s="111" t="s">
        <v>431</v>
      </c>
      <c r="C85" s="107" t="s">
        <v>517</v>
      </c>
      <c r="D85" s="10" t="s">
        <v>15</v>
      </c>
      <c r="E85" s="83">
        <v>22</v>
      </c>
      <c r="F85" s="10"/>
      <c r="G85" s="100"/>
    </row>
    <row r="86" spans="1:7" ht="13.2" x14ac:dyDescent="0.25">
      <c r="A86" s="104">
        <v>2</v>
      </c>
      <c r="B86" s="111" t="s">
        <v>431</v>
      </c>
      <c r="C86" s="107" t="s">
        <v>518</v>
      </c>
      <c r="D86" s="10" t="s">
        <v>417</v>
      </c>
      <c r="E86" s="83">
        <v>100</v>
      </c>
      <c r="F86" s="10"/>
      <c r="G86" s="100"/>
    </row>
    <row r="87" spans="1:7" ht="13.2" x14ac:dyDescent="0.25">
      <c r="A87" s="104">
        <v>3</v>
      </c>
      <c r="B87" s="111" t="s">
        <v>431</v>
      </c>
      <c r="C87" s="107" t="s">
        <v>519</v>
      </c>
      <c r="D87" s="10" t="s">
        <v>417</v>
      </c>
      <c r="E87" s="83">
        <v>48</v>
      </c>
      <c r="F87" s="10"/>
      <c r="G87" s="100"/>
    </row>
    <row r="88" spans="1:7" ht="13.2" x14ac:dyDescent="0.25">
      <c r="A88" s="104">
        <v>4</v>
      </c>
      <c r="B88" s="111" t="s">
        <v>431</v>
      </c>
      <c r="C88" s="107" t="s">
        <v>520</v>
      </c>
      <c r="D88" s="10" t="s">
        <v>417</v>
      </c>
      <c r="E88" s="83">
        <f>117+284</f>
        <v>401</v>
      </c>
      <c r="F88" s="10"/>
      <c r="G88" s="100"/>
    </row>
    <row r="89" spans="1:7" ht="13.2" x14ac:dyDescent="0.25">
      <c r="A89" s="104">
        <v>5</v>
      </c>
      <c r="B89" s="111" t="s">
        <v>431</v>
      </c>
      <c r="C89" s="107" t="s">
        <v>521</v>
      </c>
      <c r="D89" s="10" t="s">
        <v>417</v>
      </c>
      <c r="E89" s="83">
        <v>20</v>
      </c>
      <c r="F89" s="10"/>
      <c r="G89" s="100"/>
    </row>
    <row r="90" spans="1:7" ht="13.2" x14ac:dyDescent="0.25">
      <c r="A90" s="104">
        <v>6</v>
      </c>
      <c r="B90" s="111" t="s">
        <v>431</v>
      </c>
      <c r="C90" s="107" t="s">
        <v>522</v>
      </c>
      <c r="D90" s="10" t="s">
        <v>417</v>
      </c>
      <c r="E90" s="83">
        <v>70</v>
      </c>
      <c r="F90" s="10"/>
      <c r="G90" s="100"/>
    </row>
    <row r="91" spans="1:7" ht="13.2" x14ac:dyDescent="0.25">
      <c r="A91" s="104">
        <v>7</v>
      </c>
      <c r="B91" s="111" t="s">
        <v>431</v>
      </c>
      <c r="C91" s="107" t="s">
        <v>523</v>
      </c>
      <c r="D91" s="10" t="s">
        <v>417</v>
      </c>
      <c r="E91" s="83">
        <v>104</v>
      </c>
      <c r="F91" s="10"/>
      <c r="G91" s="100"/>
    </row>
    <row r="92" spans="1:7" ht="13.2" x14ac:dyDescent="0.25">
      <c r="A92" s="104">
        <v>8</v>
      </c>
      <c r="B92" s="111" t="s">
        <v>431</v>
      </c>
      <c r="C92" s="107" t="s">
        <v>524</v>
      </c>
      <c r="D92" s="10" t="s">
        <v>417</v>
      </c>
      <c r="E92" s="83">
        <v>60</v>
      </c>
      <c r="F92" s="10"/>
      <c r="G92" s="100"/>
    </row>
    <row r="93" spans="1:7" ht="13.2" x14ac:dyDescent="0.25">
      <c r="A93" s="104">
        <v>9</v>
      </c>
      <c r="B93" s="111" t="s">
        <v>431</v>
      </c>
      <c r="C93" s="107" t="s">
        <v>525</v>
      </c>
      <c r="D93" s="10" t="s">
        <v>417</v>
      </c>
      <c r="E93" s="83">
        <v>150</v>
      </c>
      <c r="F93" s="10"/>
      <c r="G93" s="100"/>
    </row>
    <row r="94" spans="1:7" ht="13.2" x14ac:dyDescent="0.25">
      <c r="A94" s="104">
        <v>10</v>
      </c>
      <c r="B94" s="111" t="s">
        <v>431</v>
      </c>
      <c r="C94" s="107" t="s">
        <v>526</v>
      </c>
      <c r="D94" s="10" t="s">
        <v>417</v>
      </c>
      <c r="E94" s="83">
        <v>15</v>
      </c>
      <c r="F94" s="10"/>
      <c r="G94" s="100"/>
    </row>
    <row r="95" spans="1:7" ht="13.2" x14ac:dyDescent="0.25">
      <c r="A95" s="104">
        <v>11</v>
      </c>
      <c r="B95" s="111" t="s">
        <v>431</v>
      </c>
      <c r="C95" s="107" t="s">
        <v>527</v>
      </c>
      <c r="D95" s="10" t="s">
        <v>15</v>
      </c>
      <c r="E95" s="83">
        <v>17</v>
      </c>
      <c r="F95" s="10"/>
      <c r="G95" s="100"/>
    </row>
    <row r="96" spans="1:7" ht="13.2" x14ac:dyDescent="0.25">
      <c r="A96" s="104">
        <v>12</v>
      </c>
      <c r="B96" s="111" t="s">
        <v>431</v>
      </c>
      <c r="C96" s="107" t="s">
        <v>528</v>
      </c>
      <c r="D96" s="10" t="s">
        <v>15</v>
      </c>
      <c r="E96" s="83">
        <v>6</v>
      </c>
      <c r="F96" s="10"/>
      <c r="G96" s="100"/>
    </row>
    <row r="97" spans="1:7" ht="13.2" x14ac:dyDescent="0.25">
      <c r="A97" s="104">
        <v>13</v>
      </c>
      <c r="B97" s="111" t="s">
        <v>431</v>
      </c>
      <c r="C97" s="107" t="s">
        <v>529</v>
      </c>
      <c r="D97" s="10" t="s">
        <v>15</v>
      </c>
      <c r="E97" s="83">
        <v>3</v>
      </c>
      <c r="F97" s="10"/>
      <c r="G97" s="100"/>
    </row>
    <row r="98" spans="1:7" ht="13.2" x14ac:dyDescent="0.25">
      <c r="A98" s="104">
        <v>14</v>
      </c>
      <c r="B98" s="111" t="s">
        <v>431</v>
      </c>
      <c r="C98" s="107" t="s">
        <v>530</v>
      </c>
      <c r="D98" s="10" t="s">
        <v>15</v>
      </c>
      <c r="E98" s="83">
        <v>8</v>
      </c>
      <c r="F98" s="10"/>
      <c r="G98" s="100"/>
    </row>
    <row r="99" spans="1:7" ht="13.2" x14ac:dyDescent="0.25">
      <c r="A99" s="104">
        <v>15</v>
      </c>
      <c r="B99" s="111" t="s">
        <v>431</v>
      </c>
      <c r="C99" s="107" t="s">
        <v>531</v>
      </c>
      <c r="D99" s="10" t="s">
        <v>15</v>
      </c>
      <c r="E99" s="83">
        <v>9</v>
      </c>
      <c r="F99" s="10"/>
      <c r="G99" s="100"/>
    </row>
    <row r="100" spans="1:7" ht="13.2" x14ac:dyDescent="0.25">
      <c r="A100" s="104">
        <v>16</v>
      </c>
      <c r="B100" s="111" t="s">
        <v>431</v>
      </c>
      <c r="C100" s="107" t="s">
        <v>532</v>
      </c>
      <c r="D100" s="10" t="s">
        <v>15</v>
      </c>
      <c r="E100" s="83">
        <v>3</v>
      </c>
      <c r="F100" s="10"/>
      <c r="G100" s="100"/>
    </row>
    <row r="101" spans="1:7" ht="26.4" x14ac:dyDescent="0.25">
      <c r="A101" s="104">
        <v>17</v>
      </c>
      <c r="B101" s="111" t="s">
        <v>431</v>
      </c>
      <c r="C101" s="108" t="s">
        <v>533</v>
      </c>
      <c r="D101" s="10" t="s">
        <v>15</v>
      </c>
      <c r="E101" s="83">
        <v>2</v>
      </c>
      <c r="F101" s="10"/>
      <c r="G101" s="100"/>
    </row>
    <row r="102" spans="1:7" ht="13.2" x14ac:dyDescent="0.25">
      <c r="A102" s="104">
        <v>18</v>
      </c>
      <c r="B102" s="111" t="s">
        <v>431</v>
      </c>
      <c r="C102" s="107" t="s">
        <v>534</v>
      </c>
      <c r="D102" s="10" t="s">
        <v>15</v>
      </c>
      <c r="E102" s="83">
        <v>2</v>
      </c>
      <c r="F102" s="10"/>
      <c r="G102" s="100"/>
    </row>
    <row r="103" spans="1:7" ht="13.2" x14ac:dyDescent="0.25">
      <c r="A103" s="104">
        <v>19</v>
      </c>
      <c r="B103" s="111" t="s">
        <v>431</v>
      </c>
      <c r="C103" s="107" t="s">
        <v>535</v>
      </c>
      <c r="D103" s="10" t="s">
        <v>15</v>
      </c>
      <c r="E103" s="83">
        <v>29</v>
      </c>
      <c r="F103" s="10"/>
      <c r="G103" s="100"/>
    </row>
    <row r="104" spans="1:7" ht="39.6" x14ac:dyDescent="0.25">
      <c r="A104" s="184">
        <v>19.100000000000001</v>
      </c>
      <c r="B104" s="185"/>
      <c r="C104" s="189" t="s">
        <v>772</v>
      </c>
      <c r="D104" s="190" t="s">
        <v>15</v>
      </c>
      <c r="E104" s="187">
        <v>13</v>
      </c>
      <c r="F104" s="186"/>
      <c r="G104" s="188"/>
    </row>
    <row r="105" spans="1:7" ht="13.8" thickBot="1" x14ac:dyDescent="0.3">
      <c r="A105" s="105">
        <v>20</v>
      </c>
      <c r="B105" s="112" t="s">
        <v>431</v>
      </c>
      <c r="C105" s="109" t="s">
        <v>512</v>
      </c>
      <c r="D105" s="92" t="s">
        <v>90</v>
      </c>
      <c r="E105" s="93">
        <f>210*0.8*1.5</f>
        <v>252</v>
      </c>
      <c r="F105" s="92"/>
      <c r="G105" s="101"/>
    </row>
    <row r="106" spans="1:7" ht="15" thickBot="1" x14ac:dyDescent="0.35">
      <c r="D106" s="228" t="s">
        <v>536</v>
      </c>
      <c r="E106" s="229"/>
      <c r="F106" s="230"/>
      <c r="G106" s="82">
        <f>SUM(G85:G105)</f>
        <v>0</v>
      </c>
    </row>
    <row r="107" spans="1:7" ht="13.8" thickBot="1" x14ac:dyDescent="0.3">
      <c r="D107" s="78"/>
      <c r="F107" s="78"/>
      <c r="G107"/>
    </row>
    <row r="108" spans="1:7" ht="15" thickBot="1" x14ac:dyDescent="0.35">
      <c r="A108" s="96" t="s">
        <v>430</v>
      </c>
      <c r="B108" s="97" t="s">
        <v>431</v>
      </c>
      <c r="C108" s="98" t="s">
        <v>537</v>
      </c>
      <c r="D108" s="97" t="s">
        <v>433</v>
      </c>
      <c r="E108" s="96" t="s">
        <v>434</v>
      </c>
      <c r="F108" s="99" t="s">
        <v>435</v>
      </c>
      <c r="G108" s="88" t="s">
        <v>436</v>
      </c>
    </row>
    <row r="109" spans="1:7" ht="13.2" x14ac:dyDescent="0.25">
      <c r="A109" s="116"/>
      <c r="B109" s="117"/>
      <c r="C109" s="106" t="s">
        <v>538</v>
      </c>
      <c r="D109" s="86"/>
      <c r="E109" s="85"/>
      <c r="F109" s="86"/>
      <c r="G109" s="102"/>
    </row>
    <row r="110" spans="1:7" ht="13.2" x14ac:dyDescent="0.25">
      <c r="A110" s="104">
        <v>1</v>
      </c>
      <c r="B110" s="111" t="s">
        <v>431</v>
      </c>
      <c r="C110" s="107" t="s">
        <v>539</v>
      </c>
      <c r="D110" s="10" t="s">
        <v>486</v>
      </c>
      <c r="E110" s="83">
        <v>1</v>
      </c>
      <c r="F110" s="10"/>
      <c r="G110" s="100"/>
    </row>
    <row r="111" spans="1:7" ht="13.2" x14ac:dyDescent="0.25">
      <c r="A111" s="104">
        <v>2</v>
      </c>
      <c r="B111" s="111" t="s">
        <v>431</v>
      </c>
      <c r="C111" s="107" t="s">
        <v>493</v>
      </c>
      <c r="D111" s="10" t="s">
        <v>15</v>
      </c>
      <c r="E111" s="83">
        <v>3</v>
      </c>
      <c r="F111" s="10"/>
      <c r="G111" s="100"/>
    </row>
    <row r="112" spans="1:7" ht="13.2" x14ac:dyDescent="0.25">
      <c r="A112" s="104">
        <v>3</v>
      </c>
      <c r="B112" s="111" t="s">
        <v>431</v>
      </c>
      <c r="C112" s="107" t="s">
        <v>500</v>
      </c>
      <c r="D112" s="10" t="s">
        <v>15</v>
      </c>
      <c r="E112" s="83">
        <v>3</v>
      </c>
      <c r="F112" s="10"/>
      <c r="G112" s="100"/>
    </row>
    <row r="113" spans="1:7" ht="13.2" x14ac:dyDescent="0.25">
      <c r="A113" s="104">
        <v>4</v>
      </c>
      <c r="B113" s="111" t="s">
        <v>431</v>
      </c>
      <c r="C113" s="107" t="s">
        <v>497</v>
      </c>
      <c r="D113" s="10" t="s">
        <v>15</v>
      </c>
      <c r="E113" s="83">
        <v>6</v>
      </c>
      <c r="F113" s="10"/>
      <c r="G113" s="100"/>
    </row>
    <row r="114" spans="1:7" ht="13.2" x14ac:dyDescent="0.25">
      <c r="A114" s="104">
        <v>5</v>
      </c>
      <c r="B114" s="111" t="s">
        <v>431</v>
      </c>
      <c r="C114" s="107" t="s">
        <v>540</v>
      </c>
      <c r="D114" s="10" t="s">
        <v>15</v>
      </c>
      <c r="E114" s="83">
        <v>2</v>
      </c>
      <c r="F114" s="10"/>
      <c r="G114" s="100"/>
    </row>
    <row r="115" spans="1:7" ht="13.2" x14ac:dyDescent="0.25">
      <c r="A115" s="104">
        <v>6</v>
      </c>
      <c r="B115" s="111" t="s">
        <v>431</v>
      </c>
      <c r="C115" s="107" t="s">
        <v>541</v>
      </c>
      <c r="D115" s="10" t="s">
        <v>15</v>
      </c>
      <c r="E115" s="83">
        <v>1</v>
      </c>
      <c r="F115" s="10"/>
      <c r="G115" s="100"/>
    </row>
    <row r="116" spans="1:7" ht="13.2" x14ac:dyDescent="0.25">
      <c r="A116" s="104">
        <v>7</v>
      </c>
      <c r="B116" s="111" t="s">
        <v>431</v>
      </c>
      <c r="C116" s="107" t="s">
        <v>542</v>
      </c>
      <c r="D116" s="10" t="s">
        <v>15</v>
      </c>
      <c r="E116" s="83">
        <v>2</v>
      </c>
      <c r="F116" s="10"/>
      <c r="G116" s="100"/>
    </row>
    <row r="117" spans="1:7" ht="13.2" x14ac:dyDescent="0.25">
      <c r="A117" s="104">
        <v>8</v>
      </c>
      <c r="B117" s="111" t="s">
        <v>431</v>
      </c>
      <c r="C117" s="107" t="s">
        <v>543</v>
      </c>
      <c r="D117" s="10" t="s">
        <v>417</v>
      </c>
      <c r="E117" s="83">
        <v>44</v>
      </c>
      <c r="F117" s="10"/>
      <c r="G117" s="100"/>
    </row>
    <row r="118" spans="1:7" ht="13.2" x14ac:dyDescent="0.25">
      <c r="A118" s="104">
        <v>9</v>
      </c>
      <c r="B118" s="111" t="s">
        <v>431</v>
      </c>
      <c r="C118" s="107" t="s">
        <v>544</v>
      </c>
      <c r="D118" s="10" t="s">
        <v>417</v>
      </c>
      <c r="E118" s="83">
        <v>4</v>
      </c>
      <c r="F118" s="10"/>
      <c r="G118" s="100"/>
    </row>
    <row r="119" spans="1:7" ht="13.2" x14ac:dyDescent="0.25">
      <c r="A119" s="104">
        <v>10</v>
      </c>
      <c r="B119" s="111" t="s">
        <v>431</v>
      </c>
      <c r="C119" s="107" t="s">
        <v>545</v>
      </c>
      <c r="D119" s="10" t="s">
        <v>417</v>
      </c>
      <c r="E119" s="83">
        <v>50</v>
      </c>
      <c r="F119" s="10"/>
      <c r="G119" s="100"/>
    </row>
    <row r="120" spans="1:7" ht="13.2" x14ac:dyDescent="0.25">
      <c r="A120" s="104">
        <v>11</v>
      </c>
      <c r="B120" s="111" t="s">
        <v>431</v>
      </c>
      <c r="C120" s="107" t="s">
        <v>546</v>
      </c>
      <c r="D120" s="10" t="s">
        <v>417</v>
      </c>
      <c r="E120" s="83">
        <v>15</v>
      </c>
      <c r="F120" s="10"/>
      <c r="G120" s="100"/>
    </row>
    <row r="121" spans="1:7" ht="13.2" x14ac:dyDescent="0.25">
      <c r="A121" s="104">
        <v>12</v>
      </c>
      <c r="B121" s="111" t="s">
        <v>431</v>
      </c>
      <c r="C121" s="107" t="s">
        <v>547</v>
      </c>
      <c r="D121" s="10" t="s">
        <v>417</v>
      </c>
      <c r="E121" s="83">
        <v>15</v>
      </c>
      <c r="F121" s="10"/>
      <c r="G121" s="100"/>
    </row>
    <row r="122" spans="1:7" ht="13.2" x14ac:dyDescent="0.25">
      <c r="A122" s="104">
        <v>13</v>
      </c>
      <c r="B122" s="111" t="s">
        <v>431</v>
      </c>
      <c r="C122" s="107" t="s">
        <v>476</v>
      </c>
      <c r="D122" s="10" t="s">
        <v>486</v>
      </c>
      <c r="E122" s="83">
        <v>1</v>
      </c>
      <c r="F122" s="10"/>
      <c r="G122" s="100"/>
    </row>
    <row r="123" spans="1:7" ht="26.4" x14ac:dyDescent="0.25">
      <c r="A123" s="104">
        <v>14</v>
      </c>
      <c r="B123" s="111" t="s">
        <v>431</v>
      </c>
      <c r="C123" s="114" t="s">
        <v>548</v>
      </c>
      <c r="D123" s="10" t="s">
        <v>15</v>
      </c>
      <c r="E123" s="83">
        <v>4</v>
      </c>
      <c r="F123" s="10"/>
      <c r="G123" s="100"/>
    </row>
    <row r="124" spans="1:7" ht="13.2" x14ac:dyDescent="0.25">
      <c r="A124" s="104">
        <v>15</v>
      </c>
      <c r="B124" s="111" t="s">
        <v>431</v>
      </c>
      <c r="C124" s="107" t="s">
        <v>549</v>
      </c>
      <c r="D124" s="10" t="s">
        <v>15</v>
      </c>
      <c r="E124" s="83">
        <v>1</v>
      </c>
      <c r="F124" s="10"/>
      <c r="G124" s="100"/>
    </row>
    <row r="125" spans="1:7" ht="13.2" x14ac:dyDescent="0.25">
      <c r="A125" s="104">
        <v>16</v>
      </c>
      <c r="B125" s="111" t="s">
        <v>431</v>
      </c>
      <c r="C125" s="107" t="s">
        <v>550</v>
      </c>
      <c r="D125" s="10" t="s">
        <v>15</v>
      </c>
      <c r="E125" s="83">
        <v>1</v>
      </c>
      <c r="F125" s="10"/>
      <c r="G125" s="100"/>
    </row>
    <row r="126" spans="1:7" ht="13.2" x14ac:dyDescent="0.25">
      <c r="A126" s="104">
        <v>17</v>
      </c>
      <c r="B126" s="111" t="s">
        <v>431</v>
      </c>
      <c r="C126" s="107" t="s">
        <v>551</v>
      </c>
      <c r="D126" s="10" t="s">
        <v>15</v>
      </c>
      <c r="E126" s="83">
        <v>1</v>
      </c>
      <c r="F126" s="10"/>
      <c r="G126" s="100"/>
    </row>
    <row r="127" spans="1:7" ht="13.2" x14ac:dyDescent="0.25">
      <c r="A127" s="104">
        <v>18</v>
      </c>
      <c r="B127" s="111" t="s">
        <v>431</v>
      </c>
      <c r="C127" s="107" t="s">
        <v>552</v>
      </c>
      <c r="D127" s="10" t="s">
        <v>15</v>
      </c>
      <c r="E127" s="83">
        <v>11</v>
      </c>
      <c r="F127" s="10"/>
      <c r="G127" s="100"/>
    </row>
    <row r="128" spans="1:7" ht="13.2" x14ac:dyDescent="0.25">
      <c r="A128" s="104">
        <v>19</v>
      </c>
      <c r="B128" s="111" t="s">
        <v>431</v>
      </c>
      <c r="C128" s="107" t="s">
        <v>553</v>
      </c>
      <c r="D128" s="10" t="s">
        <v>15</v>
      </c>
      <c r="E128" s="83">
        <v>1</v>
      </c>
      <c r="F128" s="10"/>
      <c r="G128" s="100"/>
    </row>
    <row r="129" spans="1:9" ht="13.8" thickBot="1" x14ac:dyDescent="0.3">
      <c r="A129" s="105">
        <v>20</v>
      </c>
      <c r="B129" s="112" t="s">
        <v>431</v>
      </c>
      <c r="C129" s="109" t="s">
        <v>554</v>
      </c>
      <c r="D129" s="92" t="s">
        <v>486</v>
      </c>
      <c r="E129" s="93">
        <v>1</v>
      </c>
      <c r="F129" s="92"/>
      <c r="G129" s="101"/>
    </row>
    <row r="130" spans="1:9" ht="15" thickBot="1" x14ac:dyDescent="0.35">
      <c r="D130" s="228" t="s">
        <v>555</v>
      </c>
      <c r="E130" s="229"/>
      <c r="F130" s="230"/>
      <c r="G130" s="82">
        <f>SUM(G110:G129)</f>
        <v>0</v>
      </c>
    </row>
    <row r="132" spans="1:9" ht="15" thickBot="1" x14ac:dyDescent="0.35"/>
    <row r="133" spans="1:9" ht="15" thickBot="1" x14ac:dyDescent="0.35">
      <c r="D133" s="228" t="s">
        <v>489</v>
      </c>
      <c r="E133" s="229"/>
      <c r="F133" s="230"/>
      <c r="G133" s="75">
        <f>G53</f>
        <v>0</v>
      </c>
    </row>
    <row r="134" spans="1:9" ht="15" thickBot="1" x14ac:dyDescent="0.35">
      <c r="D134" s="228" t="s">
        <v>515</v>
      </c>
      <c r="E134" s="229"/>
      <c r="F134" s="230"/>
      <c r="G134" s="75">
        <f>G81</f>
        <v>0</v>
      </c>
    </row>
    <row r="135" spans="1:9" ht="15" thickBot="1" x14ac:dyDescent="0.35">
      <c r="D135" s="228" t="s">
        <v>536</v>
      </c>
      <c r="E135" s="229"/>
      <c r="F135" s="230"/>
      <c r="G135" s="75">
        <f>G106</f>
        <v>0</v>
      </c>
    </row>
    <row r="136" spans="1:9" ht="15" thickBot="1" x14ac:dyDescent="0.35">
      <c r="D136" s="228" t="s">
        <v>555</v>
      </c>
      <c r="E136" s="229"/>
      <c r="F136" s="230"/>
      <c r="G136" s="75">
        <f>G130</f>
        <v>0</v>
      </c>
    </row>
    <row r="137" spans="1:9" ht="15" thickBot="1" x14ac:dyDescent="0.35">
      <c r="D137" s="228" t="s">
        <v>556</v>
      </c>
      <c r="E137" s="229"/>
      <c r="F137" s="230"/>
      <c r="G137" s="75">
        <f>SUM(G133:G136)</f>
        <v>0</v>
      </c>
      <c r="I137" s="79"/>
    </row>
  </sheetData>
  <mergeCells count="9">
    <mergeCell ref="D135:F135"/>
    <mergeCell ref="D136:F136"/>
    <mergeCell ref="D137:F137"/>
    <mergeCell ref="D53:F53"/>
    <mergeCell ref="D81:F81"/>
    <mergeCell ref="D106:F106"/>
    <mergeCell ref="D130:F130"/>
    <mergeCell ref="D133:F133"/>
    <mergeCell ref="D134:F134"/>
  </mergeCells>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0"/>
  <sheetViews>
    <sheetView tabSelected="1" topLeftCell="A133" zoomScale="70" zoomScaleNormal="70" zoomScaleSheetLayoutView="70" workbookViewId="0">
      <selection activeCell="B157" sqref="B157"/>
    </sheetView>
  </sheetViews>
  <sheetFormatPr defaultRowHeight="13.2" x14ac:dyDescent="0.25"/>
  <cols>
    <col min="1" max="1" width="8.33203125" style="179" customWidth="1"/>
    <col min="2" max="2" width="89" customWidth="1"/>
    <col min="3" max="3" width="61.6640625" customWidth="1"/>
    <col min="4" max="4" width="13" customWidth="1"/>
    <col min="5" max="5" width="12" customWidth="1"/>
    <col min="6" max="6" width="12.6640625" style="180" customWidth="1"/>
    <col min="7" max="7" width="20.44140625" style="180" bestFit="1" customWidth="1"/>
    <col min="11" max="11" width="14.6640625" customWidth="1"/>
    <col min="257" max="257" width="8.33203125" customWidth="1"/>
    <col min="258" max="258" width="89" customWidth="1"/>
    <col min="259" max="259" width="61.6640625" customWidth="1"/>
    <col min="260" max="260" width="13" customWidth="1"/>
    <col min="261" max="261" width="12" customWidth="1"/>
    <col min="262" max="262" width="12.6640625" customWidth="1"/>
    <col min="263" max="263" width="32.6640625" customWidth="1"/>
    <col min="267" max="267" width="14.6640625" customWidth="1"/>
    <col min="513" max="513" width="8.33203125" customWidth="1"/>
    <col min="514" max="514" width="89" customWidth="1"/>
    <col min="515" max="515" width="61.6640625" customWidth="1"/>
    <col min="516" max="516" width="13" customWidth="1"/>
    <col min="517" max="517" width="12" customWidth="1"/>
    <col min="518" max="518" width="12.6640625" customWidth="1"/>
    <col min="519" max="519" width="32.6640625" customWidth="1"/>
    <col min="523" max="523" width="14.6640625" customWidth="1"/>
    <col min="769" max="769" width="8.33203125" customWidth="1"/>
    <col min="770" max="770" width="89" customWidth="1"/>
    <col min="771" max="771" width="61.6640625" customWidth="1"/>
    <col min="772" max="772" width="13" customWidth="1"/>
    <col min="773" max="773" width="12" customWidth="1"/>
    <col min="774" max="774" width="12.6640625" customWidth="1"/>
    <col min="775" max="775" width="32.6640625" customWidth="1"/>
    <col min="779" max="779" width="14.6640625" customWidth="1"/>
    <col min="1025" max="1025" width="8.33203125" customWidth="1"/>
    <col min="1026" max="1026" width="89" customWidth="1"/>
    <col min="1027" max="1027" width="61.6640625" customWidth="1"/>
    <col min="1028" max="1028" width="13" customWidth="1"/>
    <col min="1029" max="1029" width="12" customWidth="1"/>
    <col min="1030" max="1030" width="12.6640625" customWidth="1"/>
    <col min="1031" max="1031" width="32.6640625" customWidth="1"/>
    <col min="1035" max="1035" width="14.6640625" customWidth="1"/>
    <col min="1281" max="1281" width="8.33203125" customWidth="1"/>
    <col min="1282" max="1282" width="89" customWidth="1"/>
    <col min="1283" max="1283" width="61.6640625" customWidth="1"/>
    <col min="1284" max="1284" width="13" customWidth="1"/>
    <col min="1285" max="1285" width="12" customWidth="1"/>
    <col min="1286" max="1286" width="12.6640625" customWidth="1"/>
    <col min="1287" max="1287" width="32.6640625" customWidth="1"/>
    <col min="1291" max="1291" width="14.6640625" customWidth="1"/>
    <col min="1537" max="1537" width="8.33203125" customWidth="1"/>
    <col min="1538" max="1538" width="89" customWidth="1"/>
    <col min="1539" max="1539" width="61.6640625" customWidth="1"/>
    <col min="1540" max="1540" width="13" customWidth="1"/>
    <col min="1541" max="1541" width="12" customWidth="1"/>
    <col min="1542" max="1542" width="12.6640625" customWidth="1"/>
    <col min="1543" max="1543" width="32.6640625" customWidth="1"/>
    <col min="1547" max="1547" width="14.6640625" customWidth="1"/>
    <col min="1793" max="1793" width="8.33203125" customWidth="1"/>
    <col min="1794" max="1794" width="89" customWidth="1"/>
    <col min="1795" max="1795" width="61.6640625" customWidth="1"/>
    <col min="1796" max="1796" width="13" customWidth="1"/>
    <col min="1797" max="1797" width="12" customWidth="1"/>
    <col min="1798" max="1798" width="12.6640625" customWidth="1"/>
    <col min="1799" max="1799" width="32.6640625" customWidth="1"/>
    <col min="1803" max="1803" width="14.6640625" customWidth="1"/>
    <col min="2049" max="2049" width="8.33203125" customWidth="1"/>
    <col min="2050" max="2050" width="89" customWidth="1"/>
    <col min="2051" max="2051" width="61.6640625" customWidth="1"/>
    <col min="2052" max="2052" width="13" customWidth="1"/>
    <col min="2053" max="2053" width="12" customWidth="1"/>
    <col min="2054" max="2054" width="12.6640625" customWidth="1"/>
    <col min="2055" max="2055" width="32.6640625" customWidth="1"/>
    <col min="2059" max="2059" width="14.6640625" customWidth="1"/>
    <col min="2305" max="2305" width="8.33203125" customWidth="1"/>
    <col min="2306" max="2306" width="89" customWidth="1"/>
    <col min="2307" max="2307" width="61.6640625" customWidth="1"/>
    <col min="2308" max="2308" width="13" customWidth="1"/>
    <col min="2309" max="2309" width="12" customWidth="1"/>
    <col min="2310" max="2310" width="12.6640625" customWidth="1"/>
    <col min="2311" max="2311" width="32.6640625" customWidth="1"/>
    <col min="2315" max="2315" width="14.6640625" customWidth="1"/>
    <col min="2561" max="2561" width="8.33203125" customWidth="1"/>
    <col min="2562" max="2562" width="89" customWidth="1"/>
    <col min="2563" max="2563" width="61.6640625" customWidth="1"/>
    <col min="2564" max="2564" width="13" customWidth="1"/>
    <col min="2565" max="2565" width="12" customWidth="1"/>
    <col min="2566" max="2566" width="12.6640625" customWidth="1"/>
    <col min="2567" max="2567" width="32.6640625" customWidth="1"/>
    <col min="2571" max="2571" width="14.6640625" customWidth="1"/>
    <col min="2817" max="2817" width="8.33203125" customWidth="1"/>
    <col min="2818" max="2818" width="89" customWidth="1"/>
    <col min="2819" max="2819" width="61.6640625" customWidth="1"/>
    <col min="2820" max="2820" width="13" customWidth="1"/>
    <col min="2821" max="2821" width="12" customWidth="1"/>
    <col min="2822" max="2822" width="12.6640625" customWidth="1"/>
    <col min="2823" max="2823" width="32.6640625" customWidth="1"/>
    <col min="2827" max="2827" width="14.6640625" customWidth="1"/>
    <col min="3073" max="3073" width="8.33203125" customWidth="1"/>
    <col min="3074" max="3074" width="89" customWidth="1"/>
    <col min="3075" max="3075" width="61.6640625" customWidth="1"/>
    <col min="3076" max="3076" width="13" customWidth="1"/>
    <col min="3077" max="3077" width="12" customWidth="1"/>
    <col min="3078" max="3078" width="12.6640625" customWidth="1"/>
    <col min="3079" max="3079" width="32.6640625" customWidth="1"/>
    <col min="3083" max="3083" width="14.6640625" customWidth="1"/>
    <col min="3329" max="3329" width="8.33203125" customWidth="1"/>
    <col min="3330" max="3330" width="89" customWidth="1"/>
    <col min="3331" max="3331" width="61.6640625" customWidth="1"/>
    <col min="3332" max="3332" width="13" customWidth="1"/>
    <col min="3333" max="3333" width="12" customWidth="1"/>
    <col min="3334" max="3334" width="12.6640625" customWidth="1"/>
    <col min="3335" max="3335" width="32.6640625" customWidth="1"/>
    <col min="3339" max="3339" width="14.6640625" customWidth="1"/>
    <col min="3585" max="3585" width="8.33203125" customWidth="1"/>
    <col min="3586" max="3586" width="89" customWidth="1"/>
    <col min="3587" max="3587" width="61.6640625" customWidth="1"/>
    <col min="3588" max="3588" width="13" customWidth="1"/>
    <col min="3589" max="3589" width="12" customWidth="1"/>
    <col min="3590" max="3590" width="12.6640625" customWidth="1"/>
    <col min="3591" max="3591" width="32.6640625" customWidth="1"/>
    <col min="3595" max="3595" width="14.6640625" customWidth="1"/>
    <col min="3841" max="3841" width="8.33203125" customWidth="1"/>
    <col min="3842" max="3842" width="89" customWidth="1"/>
    <col min="3843" max="3843" width="61.6640625" customWidth="1"/>
    <col min="3844" max="3844" width="13" customWidth="1"/>
    <col min="3845" max="3845" width="12" customWidth="1"/>
    <col min="3846" max="3846" width="12.6640625" customWidth="1"/>
    <col min="3847" max="3847" width="32.6640625" customWidth="1"/>
    <col min="3851" max="3851" width="14.6640625" customWidth="1"/>
    <col min="4097" max="4097" width="8.33203125" customWidth="1"/>
    <col min="4098" max="4098" width="89" customWidth="1"/>
    <col min="4099" max="4099" width="61.6640625" customWidth="1"/>
    <col min="4100" max="4100" width="13" customWidth="1"/>
    <col min="4101" max="4101" width="12" customWidth="1"/>
    <col min="4102" max="4102" width="12.6640625" customWidth="1"/>
    <col min="4103" max="4103" width="32.6640625" customWidth="1"/>
    <col min="4107" max="4107" width="14.6640625" customWidth="1"/>
    <col min="4353" max="4353" width="8.33203125" customWidth="1"/>
    <col min="4354" max="4354" width="89" customWidth="1"/>
    <col min="4355" max="4355" width="61.6640625" customWidth="1"/>
    <col min="4356" max="4356" width="13" customWidth="1"/>
    <col min="4357" max="4357" width="12" customWidth="1"/>
    <col min="4358" max="4358" width="12.6640625" customWidth="1"/>
    <col min="4359" max="4359" width="32.6640625" customWidth="1"/>
    <col min="4363" max="4363" width="14.6640625" customWidth="1"/>
    <col min="4609" max="4609" width="8.33203125" customWidth="1"/>
    <col min="4610" max="4610" width="89" customWidth="1"/>
    <col min="4611" max="4611" width="61.6640625" customWidth="1"/>
    <col min="4612" max="4612" width="13" customWidth="1"/>
    <col min="4613" max="4613" width="12" customWidth="1"/>
    <col min="4614" max="4614" width="12.6640625" customWidth="1"/>
    <col min="4615" max="4615" width="32.6640625" customWidth="1"/>
    <col min="4619" max="4619" width="14.6640625" customWidth="1"/>
    <col min="4865" max="4865" width="8.33203125" customWidth="1"/>
    <col min="4866" max="4866" width="89" customWidth="1"/>
    <col min="4867" max="4867" width="61.6640625" customWidth="1"/>
    <col min="4868" max="4868" width="13" customWidth="1"/>
    <col min="4869" max="4869" width="12" customWidth="1"/>
    <col min="4870" max="4870" width="12.6640625" customWidth="1"/>
    <col min="4871" max="4871" width="32.6640625" customWidth="1"/>
    <col min="4875" max="4875" width="14.6640625" customWidth="1"/>
    <col min="5121" max="5121" width="8.33203125" customWidth="1"/>
    <col min="5122" max="5122" width="89" customWidth="1"/>
    <col min="5123" max="5123" width="61.6640625" customWidth="1"/>
    <col min="5124" max="5124" width="13" customWidth="1"/>
    <col min="5125" max="5125" width="12" customWidth="1"/>
    <col min="5126" max="5126" width="12.6640625" customWidth="1"/>
    <col min="5127" max="5127" width="32.6640625" customWidth="1"/>
    <col min="5131" max="5131" width="14.6640625" customWidth="1"/>
    <col min="5377" max="5377" width="8.33203125" customWidth="1"/>
    <col min="5378" max="5378" width="89" customWidth="1"/>
    <col min="5379" max="5379" width="61.6640625" customWidth="1"/>
    <col min="5380" max="5380" width="13" customWidth="1"/>
    <col min="5381" max="5381" width="12" customWidth="1"/>
    <col min="5382" max="5382" width="12.6640625" customWidth="1"/>
    <col min="5383" max="5383" width="32.6640625" customWidth="1"/>
    <col min="5387" max="5387" width="14.6640625" customWidth="1"/>
    <col min="5633" max="5633" width="8.33203125" customWidth="1"/>
    <col min="5634" max="5634" width="89" customWidth="1"/>
    <col min="5635" max="5635" width="61.6640625" customWidth="1"/>
    <col min="5636" max="5636" width="13" customWidth="1"/>
    <col min="5637" max="5637" width="12" customWidth="1"/>
    <col min="5638" max="5638" width="12.6640625" customWidth="1"/>
    <col min="5639" max="5639" width="32.6640625" customWidth="1"/>
    <col min="5643" max="5643" width="14.6640625" customWidth="1"/>
    <col min="5889" max="5889" width="8.33203125" customWidth="1"/>
    <col min="5890" max="5890" width="89" customWidth="1"/>
    <col min="5891" max="5891" width="61.6640625" customWidth="1"/>
    <col min="5892" max="5892" width="13" customWidth="1"/>
    <col min="5893" max="5893" width="12" customWidth="1"/>
    <col min="5894" max="5894" width="12.6640625" customWidth="1"/>
    <col min="5895" max="5895" width="32.6640625" customWidth="1"/>
    <col min="5899" max="5899" width="14.6640625" customWidth="1"/>
    <col min="6145" max="6145" width="8.33203125" customWidth="1"/>
    <col min="6146" max="6146" width="89" customWidth="1"/>
    <col min="6147" max="6147" width="61.6640625" customWidth="1"/>
    <col min="6148" max="6148" width="13" customWidth="1"/>
    <col min="6149" max="6149" width="12" customWidth="1"/>
    <col min="6150" max="6150" width="12.6640625" customWidth="1"/>
    <col min="6151" max="6151" width="32.6640625" customWidth="1"/>
    <col min="6155" max="6155" width="14.6640625" customWidth="1"/>
    <col min="6401" max="6401" width="8.33203125" customWidth="1"/>
    <col min="6402" max="6402" width="89" customWidth="1"/>
    <col min="6403" max="6403" width="61.6640625" customWidth="1"/>
    <col min="6404" max="6404" width="13" customWidth="1"/>
    <col min="6405" max="6405" width="12" customWidth="1"/>
    <col min="6406" max="6406" width="12.6640625" customWidth="1"/>
    <col min="6407" max="6407" width="32.6640625" customWidth="1"/>
    <col min="6411" max="6411" width="14.6640625" customWidth="1"/>
    <col min="6657" max="6657" width="8.33203125" customWidth="1"/>
    <col min="6658" max="6658" width="89" customWidth="1"/>
    <col min="6659" max="6659" width="61.6640625" customWidth="1"/>
    <col min="6660" max="6660" width="13" customWidth="1"/>
    <col min="6661" max="6661" width="12" customWidth="1"/>
    <col min="6662" max="6662" width="12.6640625" customWidth="1"/>
    <col min="6663" max="6663" width="32.6640625" customWidth="1"/>
    <col min="6667" max="6667" width="14.6640625" customWidth="1"/>
    <col min="6913" max="6913" width="8.33203125" customWidth="1"/>
    <col min="6914" max="6914" width="89" customWidth="1"/>
    <col min="6915" max="6915" width="61.6640625" customWidth="1"/>
    <col min="6916" max="6916" width="13" customWidth="1"/>
    <col min="6917" max="6917" width="12" customWidth="1"/>
    <col min="6918" max="6918" width="12.6640625" customWidth="1"/>
    <col min="6919" max="6919" width="32.6640625" customWidth="1"/>
    <col min="6923" max="6923" width="14.6640625" customWidth="1"/>
    <col min="7169" max="7169" width="8.33203125" customWidth="1"/>
    <col min="7170" max="7170" width="89" customWidth="1"/>
    <col min="7171" max="7171" width="61.6640625" customWidth="1"/>
    <col min="7172" max="7172" width="13" customWidth="1"/>
    <col min="7173" max="7173" width="12" customWidth="1"/>
    <col min="7174" max="7174" width="12.6640625" customWidth="1"/>
    <col min="7175" max="7175" width="32.6640625" customWidth="1"/>
    <col min="7179" max="7179" width="14.6640625" customWidth="1"/>
    <col min="7425" max="7425" width="8.33203125" customWidth="1"/>
    <col min="7426" max="7426" width="89" customWidth="1"/>
    <col min="7427" max="7427" width="61.6640625" customWidth="1"/>
    <col min="7428" max="7428" width="13" customWidth="1"/>
    <col min="7429" max="7429" width="12" customWidth="1"/>
    <col min="7430" max="7430" width="12.6640625" customWidth="1"/>
    <col min="7431" max="7431" width="32.6640625" customWidth="1"/>
    <col min="7435" max="7435" width="14.6640625" customWidth="1"/>
    <col min="7681" max="7681" width="8.33203125" customWidth="1"/>
    <col min="7682" max="7682" width="89" customWidth="1"/>
    <col min="7683" max="7683" width="61.6640625" customWidth="1"/>
    <col min="7684" max="7684" width="13" customWidth="1"/>
    <col min="7685" max="7685" width="12" customWidth="1"/>
    <col min="7686" max="7686" width="12.6640625" customWidth="1"/>
    <col min="7687" max="7687" width="32.6640625" customWidth="1"/>
    <col min="7691" max="7691" width="14.6640625" customWidth="1"/>
    <col min="7937" max="7937" width="8.33203125" customWidth="1"/>
    <col min="7938" max="7938" width="89" customWidth="1"/>
    <col min="7939" max="7939" width="61.6640625" customWidth="1"/>
    <col min="7940" max="7940" width="13" customWidth="1"/>
    <col min="7941" max="7941" width="12" customWidth="1"/>
    <col min="7942" max="7942" width="12.6640625" customWidth="1"/>
    <col min="7943" max="7943" width="32.6640625" customWidth="1"/>
    <col min="7947" max="7947" width="14.6640625" customWidth="1"/>
    <col min="8193" max="8193" width="8.33203125" customWidth="1"/>
    <col min="8194" max="8194" width="89" customWidth="1"/>
    <col min="8195" max="8195" width="61.6640625" customWidth="1"/>
    <col min="8196" max="8196" width="13" customWidth="1"/>
    <col min="8197" max="8197" width="12" customWidth="1"/>
    <col min="8198" max="8198" width="12.6640625" customWidth="1"/>
    <col min="8199" max="8199" width="32.6640625" customWidth="1"/>
    <col min="8203" max="8203" width="14.6640625" customWidth="1"/>
    <col min="8449" max="8449" width="8.33203125" customWidth="1"/>
    <col min="8450" max="8450" width="89" customWidth="1"/>
    <col min="8451" max="8451" width="61.6640625" customWidth="1"/>
    <col min="8452" max="8452" width="13" customWidth="1"/>
    <col min="8453" max="8453" width="12" customWidth="1"/>
    <col min="8454" max="8454" width="12.6640625" customWidth="1"/>
    <col min="8455" max="8455" width="32.6640625" customWidth="1"/>
    <col min="8459" max="8459" width="14.6640625" customWidth="1"/>
    <col min="8705" max="8705" width="8.33203125" customWidth="1"/>
    <col min="8706" max="8706" width="89" customWidth="1"/>
    <col min="8707" max="8707" width="61.6640625" customWidth="1"/>
    <col min="8708" max="8708" width="13" customWidth="1"/>
    <col min="8709" max="8709" width="12" customWidth="1"/>
    <col min="8710" max="8710" width="12.6640625" customWidth="1"/>
    <col min="8711" max="8711" width="32.6640625" customWidth="1"/>
    <col min="8715" max="8715" width="14.6640625" customWidth="1"/>
    <col min="8961" max="8961" width="8.33203125" customWidth="1"/>
    <col min="8962" max="8962" width="89" customWidth="1"/>
    <col min="8963" max="8963" width="61.6640625" customWidth="1"/>
    <col min="8964" max="8964" width="13" customWidth="1"/>
    <col min="8965" max="8965" width="12" customWidth="1"/>
    <col min="8966" max="8966" width="12.6640625" customWidth="1"/>
    <col min="8967" max="8967" width="32.6640625" customWidth="1"/>
    <col min="8971" max="8971" width="14.6640625" customWidth="1"/>
    <col min="9217" max="9217" width="8.33203125" customWidth="1"/>
    <col min="9218" max="9218" width="89" customWidth="1"/>
    <col min="9219" max="9219" width="61.6640625" customWidth="1"/>
    <col min="9220" max="9220" width="13" customWidth="1"/>
    <col min="9221" max="9221" width="12" customWidth="1"/>
    <col min="9222" max="9222" width="12.6640625" customWidth="1"/>
    <col min="9223" max="9223" width="32.6640625" customWidth="1"/>
    <col min="9227" max="9227" width="14.6640625" customWidth="1"/>
    <col min="9473" max="9473" width="8.33203125" customWidth="1"/>
    <col min="9474" max="9474" width="89" customWidth="1"/>
    <col min="9475" max="9475" width="61.6640625" customWidth="1"/>
    <col min="9476" max="9476" width="13" customWidth="1"/>
    <col min="9477" max="9477" width="12" customWidth="1"/>
    <col min="9478" max="9478" width="12.6640625" customWidth="1"/>
    <col min="9479" max="9479" width="32.6640625" customWidth="1"/>
    <col min="9483" max="9483" width="14.6640625" customWidth="1"/>
    <col min="9729" max="9729" width="8.33203125" customWidth="1"/>
    <col min="9730" max="9730" width="89" customWidth="1"/>
    <col min="9731" max="9731" width="61.6640625" customWidth="1"/>
    <col min="9732" max="9732" width="13" customWidth="1"/>
    <col min="9733" max="9733" width="12" customWidth="1"/>
    <col min="9734" max="9734" width="12.6640625" customWidth="1"/>
    <col min="9735" max="9735" width="32.6640625" customWidth="1"/>
    <col min="9739" max="9739" width="14.6640625" customWidth="1"/>
    <col min="9985" max="9985" width="8.33203125" customWidth="1"/>
    <col min="9986" max="9986" width="89" customWidth="1"/>
    <col min="9987" max="9987" width="61.6640625" customWidth="1"/>
    <col min="9988" max="9988" width="13" customWidth="1"/>
    <col min="9989" max="9989" width="12" customWidth="1"/>
    <col min="9990" max="9990" width="12.6640625" customWidth="1"/>
    <col min="9991" max="9991" width="32.6640625" customWidth="1"/>
    <col min="9995" max="9995" width="14.6640625" customWidth="1"/>
    <col min="10241" max="10241" width="8.33203125" customWidth="1"/>
    <col min="10242" max="10242" width="89" customWidth="1"/>
    <col min="10243" max="10243" width="61.6640625" customWidth="1"/>
    <col min="10244" max="10244" width="13" customWidth="1"/>
    <col min="10245" max="10245" width="12" customWidth="1"/>
    <col min="10246" max="10246" width="12.6640625" customWidth="1"/>
    <col min="10247" max="10247" width="32.6640625" customWidth="1"/>
    <col min="10251" max="10251" width="14.6640625" customWidth="1"/>
    <col min="10497" max="10497" width="8.33203125" customWidth="1"/>
    <col min="10498" max="10498" width="89" customWidth="1"/>
    <col min="10499" max="10499" width="61.6640625" customWidth="1"/>
    <col min="10500" max="10500" width="13" customWidth="1"/>
    <col min="10501" max="10501" width="12" customWidth="1"/>
    <col min="10502" max="10502" width="12.6640625" customWidth="1"/>
    <col min="10503" max="10503" width="32.6640625" customWidth="1"/>
    <col min="10507" max="10507" width="14.6640625" customWidth="1"/>
    <col min="10753" max="10753" width="8.33203125" customWidth="1"/>
    <col min="10754" max="10754" width="89" customWidth="1"/>
    <col min="10755" max="10755" width="61.6640625" customWidth="1"/>
    <col min="10756" max="10756" width="13" customWidth="1"/>
    <col min="10757" max="10757" width="12" customWidth="1"/>
    <col min="10758" max="10758" width="12.6640625" customWidth="1"/>
    <col min="10759" max="10759" width="32.6640625" customWidth="1"/>
    <col min="10763" max="10763" width="14.6640625" customWidth="1"/>
    <col min="11009" max="11009" width="8.33203125" customWidth="1"/>
    <col min="11010" max="11010" width="89" customWidth="1"/>
    <col min="11011" max="11011" width="61.6640625" customWidth="1"/>
    <col min="11012" max="11012" width="13" customWidth="1"/>
    <col min="11013" max="11013" width="12" customWidth="1"/>
    <col min="11014" max="11014" width="12.6640625" customWidth="1"/>
    <col min="11015" max="11015" width="32.6640625" customWidth="1"/>
    <col min="11019" max="11019" width="14.6640625" customWidth="1"/>
    <col min="11265" max="11265" width="8.33203125" customWidth="1"/>
    <col min="11266" max="11266" width="89" customWidth="1"/>
    <col min="11267" max="11267" width="61.6640625" customWidth="1"/>
    <col min="11268" max="11268" width="13" customWidth="1"/>
    <col min="11269" max="11269" width="12" customWidth="1"/>
    <col min="11270" max="11270" width="12.6640625" customWidth="1"/>
    <col min="11271" max="11271" width="32.6640625" customWidth="1"/>
    <col min="11275" max="11275" width="14.6640625" customWidth="1"/>
    <col min="11521" max="11521" width="8.33203125" customWidth="1"/>
    <col min="11522" max="11522" width="89" customWidth="1"/>
    <col min="11523" max="11523" width="61.6640625" customWidth="1"/>
    <col min="11524" max="11524" width="13" customWidth="1"/>
    <col min="11525" max="11525" width="12" customWidth="1"/>
    <col min="11526" max="11526" width="12.6640625" customWidth="1"/>
    <col min="11527" max="11527" width="32.6640625" customWidth="1"/>
    <col min="11531" max="11531" width="14.6640625" customWidth="1"/>
    <col min="11777" max="11777" width="8.33203125" customWidth="1"/>
    <col min="11778" max="11778" width="89" customWidth="1"/>
    <col min="11779" max="11779" width="61.6640625" customWidth="1"/>
    <col min="11780" max="11780" width="13" customWidth="1"/>
    <col min="11781" max="11781" width="12" customWidth="1"/>
    <col min="11782" max="11782" width="12.6640625" customWidth="1"/>
    <col min="11783" max="11783" width="32.6640625" customWidth="1"/>
    <col min="11787" max="11787" width="14.6640625" customWidth="1"/>
    <col min="12033" max="12033" width="8.33203125" customWidth="1"/>
    <col min="12034" max="12034" width="89" customWidth="1"/>
    <col min="12035" max="12035" width="61.6640625" customWidth="1"/>
    <col min="12036" max="12036" width="13" customWidth="1"/>
    <col min="12037" max="12037" width="12" customWidth="1"/>
    <col min="12038" max="12038" width="12.6640625" customWidth="1"/>
    <col min="12039" max="12039" width="32.6640625" customWidth="1"/>
    <col min="12043" max="12043" width="14.6640625" customWidth="1"/>
    <col min="12289" max="12289" width="8.33203125" customWidth="1"/>
    <col min="12290" max="12290" width="89" customWidth="1"/>
    <col min="12291" max="12291" width="61.6640625" customWidth="1"/>
    <col min="12292" max="12292" width="13" customWidth="1"/>
    <col min="12293" max="12293" width="12" customWidth="1"/>
    <col min="12294" max="12294" width="12.6640625" customWidth="1"/>
    <col min="12295" max="12295" width="32.6640625" customWidth="1"/>
    <col min="12299" max="12299" width="14.6640625" customWidth="1"/>
    <col min="12545" max="12545" width="8.33203125" customWidth="1"/>
    <col min="12546" max="12546" width="89" customWidth="1"/>
    <col min="12547" max="12547" width="61.6640625" customWidth="1"/>
    <col min="12548" max="12548" width="13" customWidth="1"/>
    <col min="12549" max="12549" width="12" customWidth="1"/>
    <col min="12550" max="12550" width="12.6640625" customWidth="1"/>
    <col min="12551" max="12551" width="32.6640625" customWidth="1"/>
    <col min="12555" max="12555" width="14.6640625" customWidth="1"/>
    <col min="12801" max="12801" width="8.33203125" customWidth="1"/>
    <col min="12802" max="12802" width="89" customWidth="1"/>
    <col min="12803" max="12803" width="61.6640625" customWidth="1"/>
    <col min="12804" max="12804" width="13" customWidth="1"/>
    <col min="12805" max="12805" width="12" customWidth="1"/>
    <col min="12806" max="12806" width="12.6640625" customWidth="1"/>
    <col min="12807" max="12807" width="32.6640625" customWidth="1"/>
    <col min="12811" max="12811" width="14.6640625" customWidth="1"/>
    <col min="13057" max="13057" width="8.33203125" customWidth="1"/>
    <col min="13058" max="13058" width="89" customWidth="1"/>
    <col min="13059" max="13059" width="61.6640625" customWidth="1"/>
    <col min="13060" max="13060" width="13" customWidth="1"/>
    <col min="13061" max="13061" width="12" customWidth="1"/>
    <col min="13062" max="13062" width="12.6640625" customWidth="1"/>
    <col min="13063" max="13063" width="32.6640625" customWidth="1"/>
    <col min="13067" max="13067" width="14.6640625" customWidth="1"/>
    <col min="13313" max="13313" width="8.33203125" customWidth="1"/>
    <col min="13314" max="13314" width="89" customWidth="1"/>
    <col min="13315" max="13315" width="61.6640625" customWidth="1"/>
    <col min="13316" max="13316" width="13" customWidth="1"/>
    <col min="13317" max="13317" width="12" customWidth="1"/>
    <col min="13318" max="13318" width="12.6640625" customWidth="1"/>
    <col min="13319" max="13319" width="32.6640625" customWidth="1"/>
    <col min="13323" max="13323" width="14.6640625" customWidth="1"/>
    <col min="13569" max="13569" width="8.33203125" customWidth="1"/>
    <col min="13570" max="13570" width="89" customWidth="1"/>
    <col min="13571" max="13571" width="61.6640625" customWidth="1"/>
    <col min="13572" max="13572" width="13" customWidth="1"/>
    <col min="13573" max="13573" width="12" customWidth="1"/>
    <col min="13574" max="13574" width="12.6640625" customWidth="1"/>
    <col min="13575" max="13575" width="32.6640625" customWidth="1"/>
    <col min="13579" max="13579" width="14.6640625" customWidth="1"/>
    <col min="13825" max="13825" width="8.33203125" customWidth="1"/>
    <col min="13826" max="13826" width="89" customWidth="1"/>
    <col min="13827" max="13827" width="61.6640625" customWidth="1"/>
    <col min="13828" max="13828" width="13" customWidth="1"/>
    <col min="13829" max="13829" width="12" customWidth="1"/>
    <col min="13830" max="13830" width="12.6640625" customWidth="1"/>
    <col min="13831" max="13831" width="32.6640625" customWidth="1"/>
    <col min="13835" max="13835" width="14.6640625" customWidth="1"/>
    <col min="14081" max="14081" width="8.33203125" customWidth="1"/>
    <col min="14082" max="14082" width="89" customWidth="1"/>
    <col min="14083" max="14083" width="61.6640625" customWidth="1"/>
    <col min="14084" max="14084" width="13" customWidth="1"/>
    <col min="14085" max="14085" width="12" customWidth="1"/>
    <col min="14086" max="14086" width="12.6640625" customWidth="1"/>
    <col min="14087" max="14087" width="32.6640625" customWidth="1"/>
    <col min="14091" max="14091" width="14.6640625" customWidth="1"/>
    <col min="14337" max="14337" width="8.33203125" customWidth="1"/>
    <col min="14338" max="14338" width="89" customWidth="1"/>
    <col min="14339" max="14339" width="61.6640625" customWidth="1"/>
    <col min="14340" max="14340" width="13" customWidth="1"/>
    <col min="14341" max="14341" width="12" customWidth="1"/>
    <col min="14342" max="14342" width="12.6640625" customWidth="1"/>
    <col min="14343" max="14343" width="32.6640625" customWidth="1"/>
    <col min="14347" max="14347" width="14.6640625" customWidth="1"/>
    <col min="14593" max="14593" width="8.33203125" customWidth="1"/>
    <col min="14594" max="14594" width="89" customWidth="1"/>
    <col min="14595" max="14595" width="61.6640625" customWidth="1"/>
    <col min="14596" max="14596" width="13" customWidth="1"/>
    <col min="14597" max="14597" width="12" customWidth="1"/>
    <col min="14598" max="14598" width="12.6640625" customWidth="1"/>
    <col min="14599" max="14599" width="32.6640625" customWidth="1"/>
    <col min="14603" max="14603" width="14.6640625" customWidth="1"/>
    <col min="14849" max="14849" width="8.33203125" customWidth="1"/>
    <col min="14850" max="14850" width="89" customWidth="1"/>
    <col min="14851" max="14851" width="61.6640625" customWidth="1"/>
    <col min="14852" max="14852" width="13" customWidth="1"/>
    <col min="14853" max="14853" width="12" customWidth="1"/>
    <col min="14854" max="14854" width="12.6640625" customWidth="1"/>
    <col min="14855" max="14855" width="32.6640625" customWidth="1"/>
    <col min="14859" max="14859" width="14.6640625" customWidth="1"/>
    <col min="15105" max="15105" width="8.33203125" customWidth="1"/>
    <col min="15106" max="15106" width="89" customWidth="1"/>
    <col min="15107" max="15107" width="61.6640625" customWidth="1"/>
    <col min="15108" max="15108" width="13" customWidth="1"/>
    <col min="15109" max="15109" width="12" customWidth="1"/>
    <col min="15110" max="15110" width="12.6640625" customWidth="1"/>
    <col min="15111" max="15111" width="32.6640625" customWidth="1"/>
    <col min="15115" max="15115" width="14.6640625" customWidth="1"/>
    <col min="15361" max="15361" width="8.33203125" customWidth="1"/>
    <col min="15362" max="15362" width="89" customWidth="1"/>
    <col min="15363" max="15363" width="61.6640625" customWidth="1"/>
    <col min="15364" max="15364" width="13" customWidth="1"/>
    <col min="15365" max="15365" width="12" customWidth="1"/>
    <col min="15366" max="15366" width="12.6640625" customWidth="1"/>
    <col min="15367" max="15367" width="32.6640625" customWidth="1"/>
    <col min="15371" max="15371" width="14.6640625" customWidth="1"/>
    <col min="15617" max="15617" width="8.33203125" customWidth="1"/>
    <col min="15618" max="15618" width="89" customWidth="1"/>
    <col min="15619" max="15619" width="61.6640625" customWidth="1"/>
    <col min="15620" max="15620" width="13" customWidth="1"/>
    <col min="15621" max="15621" width="12" customWidth="1"/>
    <col min="15622" max="15622" width="12.6640625" customWidth="1"/>
    <col min="15623" max="15623" width="32.6640625" customWidth="1"/>
    <col min="15627" max="15627" width="14.6640625" customWidth="1"/>
    <col min="15873" max="15873" width="8.33203125" customWidth="1"/>
    <col min="15874" max="15874" width="89" customWidth="1"/>
    <col min="15875" max="15875" width="61.6640625" customWidth="1"/>
    <col min="15876" max="15876" width="13" customWidth="1"/>
    <col min="15877" max="15877" width="12" customWidth="1"/>
    <col min="15878" max="15878" width="12.6640625" customWidth="1"/>
    <col min="15879" max="15879" width="32.6640625" customWidth="1"/>
    <col min="15883" max="15883" width="14.6640625" customWidth="1"/>
    <col min="16129" max="16129" width="8.33203125" customWidth="1"/>
    <col min="16130" max="16130" width="89" customWidth="1"/>
    <col min="16131" max="16131" width="61.6640625" customWidth="1"/>
    <col min="16132" max="16132" width="13" customWidth="1"/>
    <col min="16133" max="16133" width="12" customWidth="1"/>
    <col min="16134" max="16134" width="12.6640625" customWidth="1"/>
    <col min="16135" max="16135" width="32.6640625" customWidth="1"/>
    <col min="16139" max="16139" width="14.6640625" customWidth="1"/>
  </cols>
  <sheetData>
    <row r="1" spans="1:7" ht="22.8" x14ac:dyDescent="0.4">
      <c r="A1" s="234" t="s">
        <v>770</v>
      </c>
      <c r="B1" s="235"/>
      <c r="C1" s="235"/>
      <c r="D1" s="235"/>
      <c r="E1" s="235"/>
      <c r="F1" s="235"/>
      <c r="G1" s="236"/>
    </row>
    <row r="2" spans="1:7" ht="4.5" customHeight="1" x14ac:dyDescent="0.4">
      <c r="A2" s="118"/>
      <c r="B2" s="119"/>
      <c r="C2" s="119"/>
      <c r="D2" s="119"/>
      <c r="E2" s="119"/>
      <c r="F2" s="120"/>
      <c r="G2" s="121"/>
    </row>
    <row r="3" spans="1:7" ht="25.5" customHeight="1" x14ac:dyDescent="0.25">
      <c r="A3" s="237" t="s">
        <v>558</v>
      </c>
      <c r="B3" s="238"/>
      <c r="C3" s="238"/>
      <c r="D3" s="238"/>
      <c r="E3" s="238"/>
      <c r="F3" s="238"/>
      <c r="G3" s="239"/>
    </row>
    <row r="4" spans="1:7" ht="12" customHeight="1" x14ac:dyDescent="0.25">
      <c r="A4" s="237" t="s">
        <v>559</v>
      </c>
      <c r="B4" s="240"/>
      <c r="C4" s="240"/>
      <c r="D4" s="240"/>
      <c r="E4" s="240"/>
      <c r="F4" s="240"/>
      <c r="G4" s="241"/>
    </row>
    <row r="5" spans="1:7" ht="40.5" customHeight="1" thickBot="1" x14ac:dyDescent="0.3">
      <c r="A5" s="242"/>
      <c r="B5" s="243"/>
      <c r="C5" s="243"/>
      <c r="D5" s="243"/>
      <c r="E5" s="243"/>
      <c r="F5" s="243"/>
      <c r="G5" s="244"/>
    </row>
    <row r="6" spans="1:7" ht="9" customHeight="1" thickBot="1" x14ac:dyDescent="0.3">
      <c r="A6" s="122"/>
      <c r="B6" s="123"/>
      <c r="C6" s="123"/>
      <c r="D6" s="123"/>
      <c r="E6" s="123"/>
      <c r="F6" s="124"/>
      <c r="G6" s="124"/>
    </row>
    <row r="7" spans="1:7" ht="6" customHeight="1" x14ac:dyDescent="0.25">
      <c r="A7" s="245" t="s">
        <v>560</v>
      </c>
      <c r="B7" s="247" t="s">
        <v>561</v>
      </c>
      <c r="C7" s="247" t="s">
        <v>562</v>
      </c>
      <c r="D7" s="247" t="s">
        <v>563</v>
      </c>
      <c r="E7" s="247" t="s">
        <v>564</v>
      </c>
      <c r="F7" s="249" t="s">
        <v>565</v>
      </c>
      <c r="G7" s="251" t="s">
        <v>566</v>
      </c>
    </row>
    <row r="8" spans="1:7" s="125" customFormat="1" ht="19.5" customHeight="1" thickBot="1" x14ac:dyDescent="0.35">
      <c r="A8" s="246"/>
      <c r="B8" s="248"/>
      <c r="C8" s="248"/>
      <c r="D8" s="248"/>
      <c r="E8" s="248"/>
      <c r="F8" s="250" t="s">
        <v>565</v>
      </c>
      <c r="G8" s="252" t="s">
        <v>566</v>
      </c>
    </row>
    <row r="9" spans="1:7" s="125" customFormat="1" ht="19.5" customHeight="1" thickBot="1" x14ac:dyDescent="0.35">
      <c r="A9" s="126"/>
      <c r="B9" s="127"/>
      <c r="C9" s="127"/>
      <c r="D9" s="127"/>
      <c r="E9" s="127"/>
      <c r="F9" s="128"/>
      <c r="G9" s="128"/>
    </row>
    <row r="10" spans="1:7" s="125" customFormat="1" ht="19.5" customHeight="1" thickBot="1" x14ac:dyDescent="0.35">
      <c r="A10" s="129">
        <v>1</v>
      </c>
      <c r="B10" s="254" t="s">
        <v>567</v>
      </c>
      <c r="C10" s="254"/>
      <c r="D10" s="254"/>
      <c r="E10" s="254"/>
      <c r="F10" s="254"/>
      <c r="G10" s="255"/>
    </row>
    <row r="11" spans="1:7" s="125" customFormat="1" ht="19.5" customHeight="1" x14ac:dyDescent="0.3">
      <c r="A11" s="130"/>
      <c r="B11" s="131"/>
      <c r="C11" s="131"/>
      <c r="D11" s="131"/>
      <c r="E11" s="131"/>
      <c r="F11" s="132"/>
      <c r="G11" s="133"/>
    </row>
    <row r="12" spans="1:7" s="125" customFormat="1" ht="19.5" customHeight="1" x14ac:dyDescent="0.3">
      <c r="A12" s="130">
        <v>1</v>
      </c>
      <c r="B12" s="181" t="s">
        <v>568</v>
      </c>
      <c r="C12" s="181"/>
      <c r="D12" s="136" t="s">
        <v>15</v>
      </c>
      <c r="E12" s="136">
        <v>1</v>
      </c>
      <c r="F12" s="137"/>
      <c r="G12" s="182"/>
    </row>
    <row r="13" spans="1:7" s="125" customFormat="1" ht="19.5" customHeight="1" x14ac:dyDescent="0.3">
      <c r="A13" s="130">
        <v>2</v>
      </c>
      <c r="B13" s="181" t="s">
        <v>569</v>
      </c>
      <c r="C13" s="181"/>
      <c r="D13" s="136" t="s">
        <v>15</v>
      </c>
      <c r="E13" s="136">
        <v>1</v>
      </c>
      <c r="F13" s="137"/>
      <c r="G13" s="182"/>
    </row>
    <row r="14" spans="1:7" s="125" customFormat="1" ht="21.75" customHeight="1" x14ac:dyDescent="0.3">
      <c r="A14" s="130">
        <v>3</v>
      </c>
      <c r="B14" s="136" t="s">
        <v>570</v>
      </c>
      <c r="C14" s="136" t="s">
        <v>571</v>
      </c>
      <c r="D14" s="136" t="s">
        <v>572</v>
      </c>
      <c r="E14" s="136">
        <v>1</v>
      </c>
      <c r="F14" s="137"/>
      <c r="G14" s="182"/>
    </row>
    <row r="15" spans="1:7" s="125" customFormat="1" ht="21.75" customHeight="1" x14ac:dyDescent="0.3">
      <c r="A15" s="130">
        <v>4</v>
      </c>
      <c r="B15" s="136" t="s">
        <v>573</v>
      </c>
      <c r="C15" s="136" t="s">
        <v>574</v>
      </c>
      <c r="D15" s="136" t="s">
        <v>572</v>
      </c>
      <c r="E15" s="136">
        <v>1</v>
      </c>
      <c r="F15" s="137"/>
      <c r="G15" s="182"/>
    </row>
    <row r="16" spans="1:7" s="125" customFormat="1" ht="19.5" customHeight="1" x14ac:dyDescent="0.3">
      <c r="A16" s="130">
        <v>5</v>
      </c>
      <c r="B16" s="134" t="s">
        <v>575</v>
      </c>
      <c r="C16" s="135"/>
      <c r="D16" s="131" t="s">
        <v>417</v>
      </c>
      <c r="E16" s="131">
        <v>65</v>
      </c>
      <c r="F16" s="132"/>
      <c r="G16" s="133"/>
    </row>
    <row r="17" spans="1:7" s="125" customFormat="1" ht="19.5" customHeight="1" x14ac:dyDescent="0.3">
      <c r="A17" s="130">
        <v>6</v>
      </c>
      <c r="B17" s="256" t="s">
        <v>576</v>
      </c>
      <c r="C17" s="257"/>
      <c r="D17" s="131" t="s">
        <v>15</v>
      </c>
      <c r="E17" s="131">
        <v>16</v>
      </c>
      <c r="F17" s="132"/>
      <c r="G17" s="133"/>
    </row>
    <row r="18" spans="1:7" s="125" customFormat="1" ht="19.5" customHeight="1" x14ac:dyDescent="0.3">
      <c r="A18" s="130">
        <v>7</v>
      </c>
      <c r="B18" s="256" t="s">
        <v>577</v>
      </c>
      <c r="C18" s="257"/>
      <c r="D18" s="131" t="s">
        <v>15</v>
      </c>
      <c r="E18" s="131">
        <v>16</v>
      </c>
      <c r="F18" s="132"/>
      <c r="G18" s="133"/>
    </row>
    <row r="19" spans="1:7" s="125" customFormat="1" ht="19.5" customHeight="1" x14ac:dyDescent="0.3">
      <c r="A19" s="130">
        <v>8</v>
      </c>
      <c r="B19" s="131" t="s">
        <v>578</v>
      </c>
      <c r="C19" s="131" t="s">
        <v>579</v>
      </c>
      <c r="D19" s="131" t="s">
        <v>417</v>
      </c>
      <c r="E19" s="131">
        <v>420</v>
      </c>
      <c r="F19" s="132"/>
      <c r="G19" s="133"/>
    </row>
    <row r="20" spans="1:7" s="125" customFormat="1" ht="19.5" customHeight="1" x14ac:dyDescent="0.3">
      <c r="A20" s="130">
        <v>5</v>
      </c>
      <c r="B20" s="131" t="s">
        <v>580</v>
      </c>
      <c r="C20" s="131" t="s">
        <v>581</v>
      </c>
      <c r="D20" s="131" t="s">
        <v>417</v>
      </c>
      <c r="E20" s="131">
        <v>220</v>
      </c>
      <c r="F20" s="132"/>
      <c r="G20" s="133"/>
    </row>
    <row r="21" spans="1:7" s="125" customFormat="1" ht="19.5" customHeight="1" x14ac:dyDescent="0.3">
      <c r="A21" s="130">
        <v>6</v>
      </c>
      <c r="B21" s="131" t="s">
        <v>582</v>
      </c>
      <c r="C21" s="131" t="s">
        <v>581</v>
      </c>
      <c r="D21" s="131" t="s">
        <v>15</v>
      </c>
      <c r="E21" s="131">
        <v>36</v>
      </c>
      <c r="F21" s="132"/>
      <c r="G21" s="133"/>
    </row>
    <row r="22" spans="1:7" s="125" customFormat="1" ht="19.5" customHeight="1" x14ac:dyDescent="0.3">
      <c r="A22" s="130">
        <v>7</v>
      </c>
      <c r="B22" s="131" t="s">
        <v>583</v>
      </c>
      <c r="C22" s="131"/>
      <c r="D22" s="131" t="s">
        <v>584</v>
      </c>
      <c r="E22" s="131">
        <v>5</v>
      </c>
      <c r="F22" s="132"/>
      <c r="G22" s="133"/>
    </row>
    <row r="23" spans="1:7" s="125" customFormat="1" ht="19.5" customHeight="1" x14ac:dyDescent="0.3">
      <c r="A23" s="130">
        <v>8</v>
      </c>
      <c r="B23" s="136" t="s">
        <v>585</v>
      </c>
      <c r="C23" s="136" t="s">
        <v>586</v>
      </c>
      <c r="D23" s="136" t="s">
        <v>15</v>
      </c>
      <c r="E23" s="136">
        <v>1</v>
      </c>
      <c r="F23" s="137"/>
      <c r="G23" s="137"/>
    </row>
    <row r="24" spans="1:7" s="125" customFormat="1" ht="19.5" customHeight="1" x14ac:dyDescent="0.3">
      <c r="A24" s="130">
        <v>9</v>
      </c>
      <c r="B24" s="136" t="s">
        <v>587</v>
      </c>
      <c r="C24" s="136" t="s">
        <v>588</v>
      </c>
      <c r="D24" s="136" t="s">
        <v>15</v>
      </c>
      <c r="E24" s="136">
        <v>3</v>
      </c>
      <c r="F24" s="137"/>
      <c r="G24" s="137"/>
    </row>
    <row r="25" spans="1:7" s="125" customFormat="1" ht="19.5" customHeight="1" x14ac:dyDescent="0.3">
      <c r="A25" s="130">
        <v>10</v>
      </c>
      <c r="B25" s="136" t="s">
        <v>589</v>
      </c>
      <c r="C25" s="136" t="s">
        <v>590</v>
      </c>
      <c r="D25" s="136" t="s">
        <v>15</v>
      </c>
      <c r="E25" s="136">
        <v>1</v>
      </c>
      <c r="F25" s="137"/>
      <c r="G25" s="137"/>
    </row>
    <row r="26" spans="1:7" s="125" customFormat="1" ht="19.5" customHeight="1" x14ac:dyDescent="0.3">
      <c r="A26" s="130">
        <v>11</v>
      </c>
      <c r="B26" s="136" t="s">
        <v>591</v>
      </c>
      <c r="C26" s="136" t="s">
        <v>592</v>
      </c>
      <c r="D26" s="136" t="s">
        <v>15</v>
      </c>
      <c r="E26" s="136">
        <v>2</v>
      </c>
      <c r="F26" s="137"/>
      <c r="G26" s="137"/>
    </row>
    <row r="27" spans="1:7" s="125" customFormat="1" ht="19.5" customHeight="1" x14ac:dyDescent="0.3">
      <c r="A27" s="130">
        <v>12</v>
      </c>
      <c r="B27" s="136" t="s">
        <v>593</v>
      </c>
      <c r="C27" s="136" t="s">
        <v>594</v>
      </c>
      <c r="D27" s="136" t="s">
        <v>572</v>
      </c>
      <c r="E27" s="136">
        <v>1</v>
      </c>
      <c r="F27" s="137"/>
      <c r="G27" s="137"/>
    </row>
    <row r="28" spans="1:7" s="125" customFormat="1" ht="19.5" customHeight="1" x14ac:dyDescent="0.3">
      <c r="A28" s="130">
        <v>13</v>
      </c>
      <c r="B28" s="136" t="s">
        <v>595</v>
      </c>
      <c r="C28" s="136" t="s">
        <v>596</v>
      </c>
      <c r="D28" s="136" t="s">
        <v>15</v>
      </c>
      <c r="E28" s="136">
        <v>2</v>
      </c>
      <c r="F28" s="137"/>
      <c r="G28" s="137"/>
    </row>
    <row r="29" spans="1:7" s="125" customFormat="1" ht="19.5" customHeight="1" x14ac:dyDescent="0.3">
      <c r="A29" s="130">
        <v>15</v>
      </c>
      <c r="B29" s="136" t="s">
        <v>595</v>
      </c>
      <c r="C29" s="136" t="s">
        <v>597</v>
      </c>
      <c r="D29" s="136" t="s">
        <v>15</v>
      </c>
      <c r="E29" s="136">
        <v>5</v>
      </c>
      <c r="F29" s="137"/>
      <c r="G29" s="137"/>
    </row>
    <row r="30" spans="1:7" s="125" customFormat="1" ht="19.5" customHeight="1" x14ac:dyDescent="0.3">
      <c r="A30" s="130">
        <v>16</v>
      </c>
      <c r="B30" s="136" t="s">
        <v>595</v>
      </c>
      <c r="C30" s="136" t="s">
        <v>598</v>
      </c>
      <c r="D30" s="136" t="s">
        <v>15</v>
      </c>
      <c r="E30" s="136">
        <v>1</v>
      </c>
      <c r="F30" s="137"/>
      <c r="G30" s="137"/>
    </row>
    <row r="31" spans="1:7" s="125" customFormat="1" ht="19.5" customHeight="1" x14ac:dyDescent="0.3">
      <c r="A31" s="130">
        <v>17</v>
      </c>
      <c r="B31" s="136" t="s">
        <v>595</v>
      </c>
      <c r="C31" s="136" t="s">
        <v>599</v>
      </c>
      <c r="D31" s="136" t="s">
        <v>15</v>
      </c>
      <c r="E31" s="136">
        <v>1</v>
      </c>
      <c r="F31" s="137"/>
      <c r="G31" s="137"/>
    </row>
    <row r="32" spans="1:7" s="125" customFormat="1" ht="19.5" customHeight="1" x14ac:dyDescent="0.3">
      <c r="A32" s="130">
        <v>18</v>
      </c>
      <c r="B32" s="136" t="s">
        <v>600</v>
      </c>
      <c r="C32" s="136" t="s">
        <v>601</v>
      </c>
      <c r="D32" s="136" t="s">
        <v>572</v>
      </c>
      <c r="E32" s="136">
        <v>1</v>
      </c>
      <c r="F32" s="137"/>
      <c r="G32" s="137"/>
    </row>
    <row r="33" spans="1:7" s="125" customFormat="1" ht="19.5" customHeight="1" x14ac:dyDescent="0.3">
      <c r="A33" s="130">
        <v>19</v>
      </c>
      <c r="B33" s="136" t="s">
        <v>600</v>
      </c>
      <c r="C33" s="136" t="s">
        <v>602</v>
      </c>
      <c r="D33" s="136" t="s">
        <v>572</v>
      </c>
      <c r="E33" s="136">
        <v>4</v>
      </c>
      <c r="F33" s="137"/>
      <c r="G33" s="137"/>
    </row>
    <row r="34" spans="1:7" s="125" customFormat="1" ht="19.5" customHeight="1" x14ac:dyDescent="0.3">
      <c r="A34" s="130">
        <v>20</v>
      </c>
      <c r="B34" s="136" t="s">
        <v>600</v>
      </c>
      <c r="C34" s="136" t="s">
        <v>603</v>
      </c>
      <c r="D34" s="136" t="s">
        <v>572</v>
      </c>
      <c r="E34" s="136">
        <v>8</v>
      </c>
      <c r="F34" s="137"/>
      <c r="G34" s="137"/>
    </row>
    <row r="35" spans="1:7" s="125" customFormat="1" ht="19.5" customHeight="1" x14ac:dyDescent="0.3">
      <c r="A35" s="130">
        <v>21</v>
      </c>
      <c r="B35" s="136" t="s">
        <v>600</v>
      </c>
      <c r="C35" s="136" t="s">
        <v>604</v>
      </c>
      <c r="D35" s="136" t="s">
        <v>572</v>
      </c>
      <c r="E35" s="136">
        <v>8</v>
      </c>
      <c r="F35" s="137"/>
      <c r="G35" s="137"/>
    </row>
    <row r="36" spans="1:7" s="125" customFormat="1" ht="19.5" customHeight="1" x14ac:dyDescent="0.3">
      <c r="A36" s="130">
        <v>22</v>
      </c>
      <c r="B36" s="136" t="s">
        <v>605</v>
      </c>
      <c r="C36" s="136" t="s">
        <v>606</v>
      </c>
      <c r="D36" s="136" t="s">
        <v>572</v>
      </c>
      <c r="E36" s="136">
        <v>4</v>
      </c>
      <c r="F36" s="137"/>
      <c r="G36" s="137"/>
    </row>
    <row r="37" spans="1:7" s="125" customFormat="1" ht="19.5" customHeight="1" x14ac:dyDescent="0.3">
      <c r="A37" s="130">
        <v>23</v>
      </c>
      <c r="B37" s="136" t="s">
        <v>607</v>
      </c>
      <c r="C37" s="136" t="s">
        <v>608</v>
      </c>
      <c r="D37" s="136" t="s">
        <v>572</v>
      </c>
      <c r="E37" s="136">
        <v>26</v>
      </c>
      <c r="F37" s="137"/>
      <c r="G37" s="137"/>
    </row>
    <row r="38" spans="1:7" s="125" customFormat="1" ht="19.5" customHeight="1" x14ac:dyDescent="0.3">
      <c r="A38" s="130">
        <v>24</v>
      </c>
      <c r="B38" s="136" t="s">
        <v>609</v>
      </c>
      <c r="C38" s="136" t="s">
        <v>610</v>
      </c>
      <c r="D38" s="136" t="s">
        <v>572</v>
      </c>
      <c r="E38" s="136">
        <v>4</v>
      </c>
      <c r="F38" s="137"/>
      <c r="G38" s="137"/>
    </row>
    <row r="39" spans="1:7" s="125" customFormat="1" ht="19.5" customHeight="1" x14ac:dyDescent="0.3">
      <c r="A39" s="130">
        <v>25</v>
      </c>
      <c r="B39" s="136" t="s">
        <v>609</v>
      </c>
      <c r="C39" s="136" t="s">
        <v>611</v>
      </c>
      <c r="D39" s="136" t="s">
        <v>572</v>
      </c>
      <c r="E39" s="136">
        <v>106</v>
      </c>
      <c r="F39" s="137"/>
      <c r="G39" s="137"/>
    </row>
    <row r="40" spans="1:7" s="125" customFormat="1" ht="19.5" customHeight="1" x14ac:dyDescent="0.3">
      <c r="A40" s="130">
        <v>26</v>
      </c>
      <c r="B40" s="136" t="s">
        <v>609</v>
      </c>
      <c r="C40" s="136" t="s">
        <v>612</v>
      </c>
      <c r="D40" s="136" t="s">
        <v>572</v>
      </c>
      <c r="E40" s="136">
        <v>69</v>
      </c>
      <c r="F40" s="137"/>
      <c r="G40" s="137"/>
    </row>
    <row r="41" spans="1:7" s="125" customFormat="1" ht="19.5" customHeight="1" x14ac:dyDescent="0.3">
      <c r="A41" s="130">
        <v>27</v>
      </c>
      <c r="B41" s="136" t="s">
        <v>613</v>
      </c>
      <c r="C41" s="136" t="s">
        <v>614</v>
      </c>
      <c r="D41" s="136" t="s">
        <v>572</v>
      </c>
      <c r="E41" s="136">
        <v>12</v>
      </c>
      <c r="F41" s="137"/>
      <c r="G41" s="137"/>
    </row>
    <row r="42" spans="1:7" s="125" customFormat="1" ht="19.5" customHeight="1" x14ac:dyDescent="0.3">
      <c r="A42" s="130">
        <v>28</v>
      </c>
      <c r="B42" s="131" t="s">
        <v>615</v>
      </c>
      <c r="C42" s="131" t="s">
        <v>616</v>
      </c>
      <c r="D42" s="131" t="s">
        <v>417</v>
      </c>
      <c r="E42" s="131">
        <v>1478</v>
      </c>
      <c r="F42" s="132"/>
      <c r="G42" s="132"/>
    </row>
    <row r="43" spans="1:7" s="125" customFormat="1" ht="19.5" customHeight="1" x14ac:dyDescent="0.3">
      <c r="A43" s="130">
        <v>29</v>
      </c>
      <c r="B43" s="131" t="s">
        <v>615</v>
      </c>
      <c r="C43" s="131" t="s">
        <v>617</v>
      </c>
      <c r="D43" s="131" t="s">
        <v>417</v>
      </c>
      <c r="E43" s="131">
        <v>2145</v>
      </c>
      <c r="F43" s="132"/>
      <c r="G43" s="132"/>
    </row>
    <row r="44" spans="1:7" s="125" customFormat="1" ht="19.5" customHeight="1" x14ac:dyDescent="0.3">
      <c r="A44" s="130">
        <v>30</v>
      </c>
      <c r="B44" s="131" t="s">
        <v>615</v>
      </c>
      <c r="C44" s="131" t="s">
        <v>618</v>
      </c>
      <c r="D44" s="131" t="s">
        <v>417</v>
      </c>
      <c r="E44" s="131">
        <v>1244</v>
      </c>
      <c r="F44" s="132"/>
      <c r="G44" s="132"/>
    </row>
    <row r="45" spans="1:7" s="125" customFormat="1" ht="19.5" customHeight="1" x14ac:dyDescent="0.3">
      <c r="A45" s="130">
        <v>31</v>
      </c>
      <c r="B45" s="131" t="s">
        <v>615</v>
      </c>
      <c r="C45" s="131" t="s">
        <v>619</v>
      </c>
      <c r="D45" s="131" t="s">
        <v>417</v>
      </c>
      <c r="E45" s="131">
        <v>84</v>
      </c>
      <c r="F45" s="132"/>
      <c r="G45" s="132"/>
    </row>
    <row r="46" spans="1:7" s="125" customFormat="1" ht="19.5" customHeight="1" x14ac:dyDescent="0.3">
      <c r="A46" s="130">
        <v>32</v>
      </c>
      <c r="B46" s="131" t="s">
        <v>615</v>
      </c>
      <c r="C46" s="131" t="s">
        <v>620</v>
      </c>
      <c r="D46" s="131" t="s">
        <v>417</v>
      </c>
      <c r="E46" s="131">
        <v>1120</v>
      </c>
      <c r="F46" s="132"/>
      <c r="G46" s="132"/>
    </row>
    <row r="47" spans="1:7" s="125" customFormat="1" ht="19.5" customHeight="1" x14ac:dyDescent="0.3">
      <c r="A47" s="130">
        <v>33</v>
      </c>
      <c r="B47" s="131" t="s">
        <v>615</v>
      </c>
      <c r="C47" s="131" t="s">
        <v>621</v>
      </c>
      <c r="D47" s="131" t="s">
        <v>417</v>
      </c>
      <c r="E47" s="131">
        <v>45</v>
      </c>
      <c r="F47" s="132"/>
      <c r="G47" s="132"/>
    </row>
    <row r="48" spans="1:7" s="125" customFormat="1" ht="19.5" customHeight="1" x14ac:dyDescent="0.3">
      <c r="A48" s="130">
        <v>34</v>
      </c>
      <c r="B48" s="131" t="s">
        <v>615</v>
      </c>
      <c r="C48" s="131" t="s">
        <v>622</v>
      </c>
      <c r="D48" s="131" t="s">
        <v>417</v>
      </c>
      <c r="E48" s="131">
        <v>35</v>
      </c>
      <c r="F48" s="132"/>
      <c r="G48" s="132"/>
    </row>
    <row r="49" spans="1:7" s="125" customFormat="1" ht="19.5" customHeight="1" x14ac:dyDescent="0.3">
      <c r="A49" s="130">
        <v>35</v>
      </c>
      <c r="B49" s="131" t="s">
        <v>615</v>
      </c>
      <c r="C49" s="131" t="s">
        <v>623</v>
      </c>
      <c r="D49" s="131" t="s">
        <v>417</v>
      </c>
      <c r="E49" s="131">
        <v>187</v>
      </c>
      <c r="F49" s="132"/>
      <c r="G49" s="132"/>
    </row>
    <row r="50" spans="1:7" s="125" customFormat="1" ht="19.5" customHeight="1" x14ac:dyDescent="0.3">
      <c r="A50" s="130">
        <v>36</v>
      </c>
      <c r="B50" s="131" t="s">
        <v>615</v>
      </c>
      <c r="C50" s="131" t="s">
        <v>624</v>
      </c>
      <c r="D50" s="131" t="s">
        <v>417</v>
      </c>
      <c r="E50" s="131">
        <v>67</v>
      </c>
      <c r="F50" s="132"/>
      <c r="G50" s="132"/>
    </row>
    <row r="51" spans="1:7" s="125" customFormat="1" ht="19.5" customHeight="1" x14ac:dyDescent="0.3">
      <c r="A51" s="130">
        <v>37</v>
      </c>
      <c r="B51" s="131" t="s">
        <v>615</v>
      </c>
      <c r="C51" s="131" t="s">
        <v>625</v>
      </c>
      <c r="D51" s="131" t="s">
        <v>417</v>
      </c>
      <c r="E51" s="131">
        <v>22</v>
      </c>
      <c r="F51" s="132"/>
      <c r="G51" s="132"/>
    </row>
    <row r="52" spans="1:7" s="125" customFormat="1" ht="19.5" customHeight="1" x14ac:dyDescent="0.3">
      <c r="A52" s="130">
        <v>38</v>
      </c>
      <c r="B52" s="131" t="s">
        <v>615</v>
      </c>
      <c r="C52" s="131" t="s">
        <v>626</v>
      </c>
      <c r="D52" s="131" t="s">
        <v>417</v>
      </c>
      <c r="E52" s="131">
        <v>55</v>
      </c>
      <c r="F52" s="132"/>
      <c r="G52" s="132"/>
    </row>
    <row r="53" spans="1:7" s="125" customFormat="1" ht="19.5" customHeight="1" x14ac:dyDescent="0.3">
      <c r="A53" s="130">
        <v>39</v>
      </c>
      <c r="B53" s="131" t="s">
        <v>615</v>
      </c>
      <c r="C53" s="131" t="s">
        <v>627</v>
      </c>
      <c r="D53" s="131" t="s">
        <v>417</v>
      </c>
      <c r="E53" s="131">
        <v>84</v>
      </c>
      <c r="F53" s="132"/>
      <c r="G53" s="132"/>
    </row>
    <row r="54" spans="1:7" s="125" customFormat="1" ht="19.5" customHeight="1" x14ac:dyDescent="0.3">
      <c r="A54" s="130">
        <v>40</v>
      </c>
      <c r="B54" s="131" t="s">
        <v>628</v>
      </c>
      <c r="C54" s="131" t="s">
        <v>629</v>
      </c>
      <c r="D54" s="131" t="s">
        <v>417</v>
      </c>
      <c r="E54" s="131">
        <v>140</v>
      </c>
      <c r="F54" s="132"/>
      <c r="G54" s="132"/>
    </row>
    <row r="55" spans="1:7" s="125" customFormat="1" ht="19.5" customHeight="1" x14ac:dyDescent="0.3">
      <c r="A55" s="130">
        <v>41</v>
      </c>
      <c r="B55" s="131" t="s">
        <v>630</v>
      </c>
      <c r="C55" s="131" t="s">
        <v>631</v>
      </c>
      <c r="D55" s="131" t="s">
        <v>417</v>
      </c>
      <c r="E55" s="131">
        <v>3942</v>
      </c>
      <c r="F55" s="132"/>
      <c r="G55" s="132"/>
    </row>
    <row r="56" spans="1:7" s="125" customFormat="1" ht="19.5" customHeight="1" x14ac:dyDescent="0.3">
      <c r="A56" s="130">
        <v>42</v>
      </c>
      <c r="B56" s="131" t="s">
        <v>630</v>
      </c>
      <c r="C56" s="131" t="s">
        <v>632</v>
      </c>
      <c r="D56" s="131" t="s">
        <v>417</v>
      </c>
      <c r="E56" s="131">
        <v>1961</v>
      </c>
      <c r="F56" s="132"/>
      <c r="G56" s="132"/>
    </row>
    <row r="57" spans="1:7" s="125" customFormat="1" ht="19.5" customHeight="1" x14ac:dyDescent="0.3">
      <c r="A57" s="130">
        <v>43</v>
      </c>
      <c r="B57" s="131" t="s">
        <v>630</v>
      </c>
      <c r="C57" s="131" t="s">
        <v>633</v>
      </c>
      <c r="D57" s="131" t="s">
        <v>417</v>
      </c>
      <c r="E57" s="131">
        <v>545</v>
      </c>
      <c r="F57" s="132"/>
      <c r="G57" s="132"/>
    </row>
    <row r="58" spans="1:7" s="125" customFormat="1" ht="19.5" customHeight="1" x14ac:dyDescent="0.3">
      <c r="A58" s="130">
        <v>44</v>
      </c>
      <c r="B58" s="131" t="s">
        <v>630</v>
      </c>
      <c r="C58" s="131" t="s">
        <v>634</v>
      </c>
      <c r="D58" s="131" t="s">
        <v>417</v>
      </c>
      <c r="E58" s="131">
        <v>268</v>
      </c>
      <c r="F58" s="132"/>
      <c r="G58" s="132"/>
    </row>
    <row r="59" spans="1:7" s="125" customFormat="1" ht="19.5" customHeight="1" x14ac:dyDescent="0.3">
      <c r="A59" s="130">
        <v>45</v>
      </c>
      <c r="B59" s="131" t="s">
        <v>630</v>
      </c>
      <c r="C59" s="131" t="s">
        <v>635</v>
      </c>
      <c r="D59" s="131" t="s">
        <v>417</v>
      </c>
      <c r="E59" s="131">
        <v>314</v>
      </c>
      <c r="F59" s="132"/>
      <c r="G59" s="132"/>
    </row>
    <row r="60" spans="1:7" s="125" customFormat="1" ht="19.5" customHeight="1" x14ac:dyDescent="0.3">
      <c r="A60" s="130">
        <v>46</v>
      </c>
      <c r="B60" s="136" t="s">
        <v>636</v>
      </c>
      <c r="C60" s="136" t="s">
        <v>637</v>
      </c>
      <c r="D60" s="136" t="s">
        <v>15</v>
      </c>
      <c r="E60" s="136">
        <v>10</v>
      </c>
      <c r="F60" s="137"/>
      <c r="G60" s="132"/>
    </row>
    <row r="61" spans="1:7" s="125" customFormat="1" ht="19.5" customHeight="1" x14ac:dyDescent="0.3">
      <c r="A61" s="130">
        <v>47</v>
      </c>
      <c r="B61" s="136" t="s">
        <v>638</v>
      </c>
      <c r="C61" s="136" t="s">
        <v>639</v>
      </c>
      <c r="D61" s="136" t="s">
        <v>15</v>
      </c>
      <c r="E61" s="136">
        <v>2</v>
      </c>
      <c r="F61" s="137"/>
      <c r="G61" s="132"/>
    </row>
    <row r="62" spans="1:7" s="125" customFormat="1" ht="19.5" customHeight="1" x14ac:dyDescent="0.3">
      <c r="A62" s="130">
        <v>48</v>
      </c>
      <c r="B62" s="136" t="s">
        <v>757</v>
      </c>
      <c r="C62" s="136"/>
      <c r="D62" s="136" t="s">
        <v>572</v>
      </c>
      <c r="E62" s="136">
        <v>149</v>
      </c>
      <c r="F62" s="137"/>
      <c r="G62" s="137"/>
    </row>
    <row r="63" spans="1:7" s="125" customFormat="1" ht="19.5" customHeight="1" x14ac:dyDescent="0.3">
      <c r="A63" s="130">
        <v>49</v>
      </c>
      <c r="B63" s="136" t="s">
        <v>758</v>
      </c>
      <c r="C63" s="136"/>
      <c r="D63" s="136" t="s">
        <v>572</v>
      </c>
      <c r="E63" s="136">
        <v>44</v>
      </c>
      <c r="F63" s="137"/>
      <c r="G63" s="137"/>
    </row>
    <row r="64" spans="1:7" s="125" customFormat="1" ht="19.5" customHeight="1" x14ac:dyDescent="0.3">
      <c r="A64" s="130">
        <v>50</v>
      </c>
      <c r="B64" s="136" t="s">
        <v>759</v>
      </c>
      <c r="C64" s="136"/>
      <c r="D64" s="136" t="s">
        <v>572</v>
      </c>
      <c r="E64" s="136">
        <v>71</v>
      </c>
      <c r="F64" s="137"/>
      <c r="G64" s="137"/>
    </row>
    <row r="65" spans="1:7" s="125" customFormat="1" ht="19.5" customHeight="1" x14ac:dyDescent="0.3">
      <c r="A65" s="130">
        <v>51</v>
      </c>
      <c r="B65" s="136" t="s">
        <v>760</v>
      </c>
      <c r="C65" s="136"/>
      <c r="D65" s="136" t="s">
        <v>572</v>
      </c>
      <c r="E65" s="136">
        <v>104</v>
      </c>
      <c r="F65" s="137"/>
      <c r="G65" s="137"/>
    </row>
    <row r="66" spans="1:7" s="125" customFormat="1" ht="19.5" customHeight="1" x14ac:dyDescent="0.3">
      <c r="A66" s="130">
        <v>52</v>
      </c>
      <c r="B66" s="136" t="s">
        <v>761</v>
      </c>
      <c r="C66" s="136"/>
      <c r="D66" s="136" t="s">
        <v>15</v>
      </c>
      <c r="E66" s="136">
        <v>16</v>
      </c>
      <c r="F66" s="137"/>
      <c r="G66" s="137"/>
    </row>
    <row r="67" spans="1:7" s="125" customFormat="1" ht="19.5" customHeight="1" x14ac:dyDescent="0.3">
      <c r="A67" s="130">
        <v>53</v>
      </c>
      <c r="B67" s="136" t="s">
        <v>762</v>
      </c>
      <c r="C67" s="136"/>
      <c r="D67" s="136" t="s">
        <v>15</v>
      </c>
      <c r="E67" s="136">
        <v>10</v>
      </c>
      <c r="F67" s="137"/>
      <c r="G67" s="137"/>
    </row>
    <row r="68" spans="1:7" s="125" customFormat="1" ht="19.5" customHeight="1" x14ac:dyDescent="0.3">
      <c r="A68" s="130">
        <v>54</v>
      </c>
      <c r="B68" s="136" t="s">
        <v>763</v>
      </c>
      <c r="C68" s="136"/>
      <c r="D68" s="136" t="s">
        <v>15</v>
      </c>
      <c r="E68" s="136">
        <v>6</v>
      </c>
      <c r="F68" s="137"/>
      <c r="G68" s="137"/>
    </row>
    <row r="69" spans="1:7" s="125" customFormat="1" ht="19.5" customHeight="1" x14ac:dyDescent="0.3">
      <c r="A69" s="130">
        <v>55</v>
      </c>
      <c r="B69" s="136" t="s">
        <v>764</v>
      </c>
      <c r="C69" s="136"/>
      <c r="D69" s="136" t="s">
        <v>15</v>
      </c>
      <c r="E69" s="136">
        <v>16</v>
      </c>
      <c r="F69" s="137"/>
      <c r="G69" s="137"/>
    </row>
    <row r="70" spans="1:7" s="125" customFormat="1" ht="19.5" customHeight="1" x14ac:dyDescent="0.3">
      <c r="A70" s="130">
        <v>56</v>
      </c>
      <c r="B70" s="136" t="s">
        <v>765</v>
      </c>
      <c r="C70" s="136"/>
      <c r="D70" s="136" t="s">
        <v>15</v>
      </c>
      <c r="E70" s="136">
        <v>12</v>
      </c>
      <c r="F70" s="137"/>
      <c r="G70" s="137"/>
    </row>
    <row r="71" spans="1:7" s="125" customFormat="1" ht="19.5" customHeight="1" x14ac:dyDescent="0.3">
      <c r="A71" s="130">
        <v>57</v>
      </c>
      <c r="B71" s="136" t="s">
        <v>766</v>
      </c>
      <c r="C71" s="136"/>
      <c r="D71" s="136" t="s">
        <v>15</v>
      </c>
      <c r="E71" s="136">
        <v>46</v>
      </c>
      <c r="F71" s="137"/>
      <c r="G71" s="137"/>
    </row>
    <row r="72" spans="1:7" s="125" customFormat="1" ht="19.5" customHeight="1" x14ac:dyDescent="0.3">
      <c r="A72" s="130">
        <v>58</v>
      </c>
      <c r="B72" s="136" t="s">
        <v>767</v>
      </c>
      <c r="C72" s="136"/>
      <c r="D72" s="136" t="s">
        <v>417</v>
      </c>
      <c r="E72" s="136">
        <v>47</v>
      </c>
      <c r="F72" s="137"/>
      <c r="G72" s="137"/>
    </row>
    <row r="73" spans="1:7" s="125" customFormat="1" ht="19.5" customHeight="1" x14ac:dyDescent="0.3">
      <c r="A73" s="130">
        <v>59</v>
      </c>
      <c r="B73" s="136" t="s">
        <v>640</v>
      </c>
      <c r="C73" s="136"/>
      <c r="D73" s="136" t="s">
        <v>15</v>
      </c>
      <c r="E73" s="136">
        <v>22</v>
      </c>
      <c r="F73" s="137"/>
      <c r="G73" s="137"/>
    </row>
    <row r="74" spans="1:7" s="125" customFormat="1" ht="19.5" customHeight="1" x14ac:dyDescent="0.3">
      <c r="A74" s="130">
        <v>60</v>
      </c>
      <c r="B74" s="136" t="s">
        <v>641</v>
      </c>
      <c r="C74" s="136"/>
      <c r="D74" s="136" t="s">
        <v>15</v>
      </c>
      <c r="E74" s="136">
        <v>1</v>
      </c>
      <c r="F74" s="137"/>
      <c r="G74" s="137"/>
    </row>
    <row r="75" spans="1:7" s="125" customFormat="1" ht="19.5" customHeight="1" x14ac:dyDescent="0.3">
      <c r="A75" s="130">
        <v>61</v>
      </c>
      <c r="B75" s="131" t="s">
        <v>642</v>
      </c>
      <c r="C75" s="131" t="s">
        <v>643</v>
      </c>
      <c r="D75" s="131" t="s">
        <v>572</v>
      </c>
      <c r="E75" s="131">
        <v>64</v>
      </c>
      <c r="F75" s="132"/>
      <c r="G75" s="132"/>
    </row>
    <row r="76" spans="1:7" s="125" customFormat="1" ht="19.5" customHeight="1" x14ac:dyDescent="0.3">
      <c r="A76" s="130">
        <v>62</v>
      </c>
      <c r="B76" s="131" t="s">
        <v>644</v>
      </c>
      <c r="C76" s="131" t="s">
        <v>645</v>
      </c>
      <c r="D76" s="131" t="s">
        <v>417</v>
      </c>
      <c r="E76" s="131">
        <v>140</v>
      </c>
      <c r="F76" s="132"/>
      <c r="G76" s="132"/>
    </row>
    <row r="77" spans="1:7" s="125" customFormat="1" ht="19.5" customHeight="1" x14ac:dyDescent="0.3">
      <c r="A77" s="130">
        <v>63</v>
      </c>
      <c r="B77" s="131" t="s">
        <v>644</v>
      </c>
      <c r="C77" s="131" t="s">
        <v>646</v>
      </c>
      <c r="D77" s="131" t="s">
        <v>417</v>
      </c>
      <c r="E77" s="131">
        <v>65</v>
      </c>
      <c r="F77" s="132"/>
      <c r="G77" s="132"/>
    </row>
    <row r="78" spans="1:7" s="125" customFormat="1" ht="19.5" customHeight="1" x14ac:dyDescent="0.3">
      <c r="A78" s="130">
        <v>64</v>
      </c>
      <c r="B78" s="138" t="s">
        <v>647</v>
      </c>
      <c r="C78" s="138"/>
      <c r="D78" s="138" t="s">
        <v>15</v>
      </c>
      <c r="E78" s="138">
        <v>155</v>
      </c>
      <c r="F78" s="139"/>
      <c r="G78" s="132"/>
    </row>
    <row r="79" spans="1:7" s="125" customFormat="1" ht="19.5" customHeight="1" x14ac:dyDescent="0.3">
      <c r="A79" s="130">
        <v>65</v>
      </c>
      <c r="B79" s="138" t="s">
        <v>648</v>
      </c>
      <c r="C79" s="138"/>
      <c r="D79" s="138" t="s">
        <v>15</v>
      </c>
      <c r="E79" s="140">
        <v>178</v>
      </c>
      <c r="F79" s="139"/>
      <c r="G79" s="132"/>
    </row>
    <row r="80" spans="1:7" s="125" customFormat="1" ht="19.5" customHeight="1" x14ac:dyDescent="0.3">
      <c r="A80" s="130">
        <v>66</v>
      </c>
      <c r="B80" s="138" t="s">
        <v>649</v>
      </c>
      <c r="C80" s="138"/>
      <c r="D80" s="138" t="s">
        <v>15</v>
      </c>
      <c r="E80" s="140">
        <v>194</v>
      </c>
      <c r="F80" s="139"/>
      <c r="G80" s="132"/>
    </row>
    <row r="81" spans="1:7" s="125" customFormat="1" ht="19.5" customHeight="1" x14ac:dyDescent="0.3">
      <c r="A81" s="130">
        <v>67</v>
      </c>
      <c r="B81" s="138" t="s">
        <v>650</v>
      </c>
      <c r="C81" s="138"/>
      <c r="D81" s="138" t="s">
        <v>15</v>
      </c>
      <c r="E81" s="140">
        <v>68</v>
      </c>
      <c r="F81" s="139"/>
      <c r="G81" s="132"/>
    </row>
    <row r="82" spans="1:7" s="125" customFormat="1" ht="19.5" customHeight="1" x14ac:dyDescent="0.3">
      <c r="A82" s="130">
        <v>68</v>
      </c>
      <c r="B82" s="138" t="s">
        <v>651</v>
      </c>
      <c r="C82" s="138"/>
      <c r="D82" s="138" t="s">
        <v>15</v>
      </c>
      <c r="E82" s="140">
        <v>18</v>
      </c>
      <c r="F82" s="139"/>
      <c r="G82" s="132"/>
    </row>
    <row r="83" spans="1:7" s="125" customFormat="1" ht="19.5" customHeight="1" x14ac:dyDescent="0.3">
      <c r="A83" s="130">
        <v>69</v>
      </c>
      <c r="B83" s="138" t="s">
        <v>652</v>
      </c>
      <c r="C83" s="138"/>
      <c r="D83" s="138" t="s">
        <v>15</v>
      </c>
      <c r="E83" s="140">
        <v>6</v>
      </c>
      <c r="F83" s="139"/>
      <c r="G83" s="132"/>
    </row>
    <row r="84" spans="1:7" s="125" customFormat="1" ht="19.5" customHeight="1" x14ac:dyDescent="0.3">
      <c r="A84" s="130">
        <v>70</v>
      </c>
      <c r="B84" s="138" t="s">
        <v>653</v>
      </c>
      <c r="C84" s="138"/>
      <c r="D84" s="138" t="s">
        <v>15</v>
      </c>
      <c r="E84" s="138">
        <v>227</v>
      </c>
      <c r="F84" s="139"/>
      <c r="G84" s="132"/>
    </row>
    <row r="85" spans="1:7" s="125" customFormat="1" ht="19.5" customHeight="1" x14ac:dyDescent="0.3">
      <c r="A85" s="130">
        <v>71</v>
      </c>
      <c r="B85" s="138" t="s">
        <v>654</v>
      </c>
      <c r="C85" s="138"/>
      <c r="D85" s="138" t="s">
        <v>15</v>
      </c>
      <c r="E85" s="138">
        <v>118</v>
      </c>
      <c r="F85" s="139"/>
      <c r="G85" s="132"/>
    </row>
    <row r="86" spans="1:7" s="125" customFormat="1" ht="19.5" customHeight="1" x14ac:dyDescent="0.3">
      <c r="A86" s="130">
        <v>72</v>
      </c>
      <c r="B86" s="138" t="s">
        <v>655</v>
      </c>
      <c r="C86" s="138"/>
      <c r="D86" s="138" t="s">
        <v>15</v>
      </c>
      <c r="E86" s="138">
        <v>356</v>
      </c>
      <c r="F86" s="139"/>
      <c r="G86" s="132"/>
    </row>
    <row r="87" spans="1:7" s="125" customFormat="1" ht="19.5" customHeight="1" x14ac:dyDescent="0.3">
      <c r="A87" s="130">
        <v>73</v>
      </c>
      <c r="B87" s="138" t="s">
        <v>656</v>
      </c>
      <c r="C87" s="138"/>
      <c r="D87" s="138" t="s">
        <v>15</v>
      </c>
      <c r="E87" s="138">
        <v>20</v>
      </c>
      <c r="F87" s="139"/>
      <c r="G87" s="132"/>
    </row>
    <row r="88" spans="1:7" s="125" customFormat="1" ht="19.5" customHeight="1" x14ac:dyDescent="0.3">
      <c r="A88" s="130">
        <v>74</v>
      </c>
      <c r="B88" s="138" t="s">
        <v>657</v>
      </c>
      <c r="C88" s="141"/>
      <c r="D88" s="138" t="s">
        <v>15</v>
      </c>
      <c r="E88" s="138">
        <v>1</v>
      </c>
      <c r="F88" s="139"/>
      <c r="G88" s="132"/>
    </row>
    <row r="89" spans="1:7" s="125" customFormat="1" ht="19.5" customHeight="1" x14ac:dyDescent="0.3">
      <c r="A89" s="130">
        <v>75</v>
      </c>
      <c r="B89" s="138" t="s">
        <v>658</v>
      </c>
      <c r="C89" s="138"/>
      <c r="D89" s="138" t="s">
        <v>417</v>
      </c>
      <c r="E89" s="138">
        <v>2488</v>
      </c>
      <c r="F89" s="139"/>
      <c r="G89" s="132"/>
    </row>
    <row r="90" spans="1:7" s="125" customFormat="1" ht="19.5" customHeight="1" x14ac:dyDescent="0.3">
      <c r="A90" s="130">
        <v>76</v>
      </c>
      <c r="B90" s="138" t="s">
        <v>659</v>
      </c>
      <c r="C90" s="138"/>
      <c r="D90" s="138" t="s">
        <v>417</v>
      </c>
      <c r="E90" s="138">
        <v>3570</v>
      </c>
      <c r="F90" s="139"/>
      <c r="G90" s="132"/>
    </row>
    <row r="91" spans="1:7" s="125" customFormat="1" ht="19.5" customHeight="1" x14ac:dyDescent="0.3">
      <c r="A91" s="130">
        <v>77</v>
      </c>
      <c r="B91" s="138" t="s">
        <v>660</v>
      </c>
      <c r="C91" s="138"/>
      <c r="D91" s="138" t="s">
        <v>417</v>
      </c>
      <c r="E91" s="138">
        <v>936</v>
      </c>
      <c r="F91" s="139"/>
      <c r="G91" s="132"/>
    </row>
    <row r="92" spans="1:7" s="125" customFormat="1" ht="19.5" customHeight="1" x14ac:dyDescent="0.3">
      <c r="A92" s="130">
        <v>79</v>
      </c>
      <c r="B92" s="138" t="s">
        <v>661</v>
      </c>
      <c r="C92" s="138"/>
      <c r="D92" s="138" t="s">
        <v>417</v>
      </c>
      <c r="E92" s="138">
        <v>330</v>
      </c>
      <c r="F92" s="139"/>
      <c r="G92" s="132"/>
    </row>
    <row r="93" spans="1:7" s="125" customFormat="1" ht="19.5" customHeight="1" x14ac:dyDescent="0.3">
      <c r="A93" s="130">
        <v>79</v>
      </c>
      <c r="B93" s="131" t="s">
        <v>662</v>
      </c>
      <c r="C93" s="138" t="s">
        <v>663</v>
      </c>
      <c r="D93" s="131" t="s">
        <v>572</v>
      </c>
      <c r="E93" s="138">
        <v>12</v>
      </c>
      <c r="F93" s="139"/>
      <c r="G93" s="132"/>
    </row>
    <row r="94" spans="1:7" s="125" customFormat="1" ht="19.5" customHeight="1" x14ac:dyDescent="0.3">
      <c r="A94" s="130">
        <v>80</v>
      </c>
      <c r="B94" s="131" t="s">
        <v>662</v>
      </c>
      <c r="C94" s="138" t="s">
        <v>664</v>
      </c>
      <c r="D94" s="131" t="s">
        <v>572</v>
      </c>
      <c r="E94" s="138">
        <v>2</v>
      </c>
      <c r="F94" s="139"/>
      <c r="G94" s="132"/>
    </row>
    <row r="95" spans="1:7" s="125" customFormat="1" ht="19.5" customHeight="1" x14ac:dyDescent="0.3">
      <c r="A95" s="130">
        <v>81</v>
      </c>
      <c r="B95" s="131" t="s">
        <v>665</v>
      </c>
      <c r="C95" s="131" t="s">
        <v>645</v>
      </c>
      <c r="D95" s="131" t="s">
        <v>417</v>
      </c>
      <c r="E95" s="131">
        <v>1324</v>
      </c>
      <c r="F95" s="132"/>
      <c r="G95" s="132"/>
    </row>
    <row r="96" spans="1:7" s="125" customFormat="1" ht="19.5" customHeight="1" x14ac:dyDescent="0.3">
      <c r="A96" s="130">
        <v>82</v>
      </c>
      <c r="B96" s="131" t="s">
        <v>666</v>
      </c>
      <c r="C96" s="131" t="s">
        <v>667</v>
      </c>
      <c r="D96" s="131" t="s">
        <v>572</v>
      </c>
      <c r="E96" s="131">
        <v>38</v>
      </c>
      <c r="F96" s="132"/>
      <c r="G96" s="132"/>
    </row>
    <row r="97" spans="1:7" s="125" customFormat="1" ht="19.5" customHeight="1" x14ac:dyDescent="0.3">
      <c r="A97" s="130">
        <v>83</v>
      </c>
      <c r="B97" s="131" t="s">
        <v>668</v>
      </c>
      <c r="C97" s="131"/>
      <c r="D97" s="131" t="s">
        <v>15</v>
      </c>
      <c r="E97" s="131">
        <v>24</v>
      </c>
      <c r="F97" s="132"/>
      <c r="G97" s="132"/>
    </row>
    <row r="98" spans="1:7" s="125" customFormat="1" ht="19.5" customHeight="1" x14ac:dyDescent="0.3">
      <c r="A98" s="130">
        <v>84</v>
      </c>
      <c r="B98" s="131" t="s">
        <v>669</v>
      </c>
      <c r="C98" s="131"/>
      <c r="D98" s="131" t="s">
        <v>15</v>
      </c>
      <c r="E98" s="131">
        <v>12</v>
      </c>
      <c r="F98" s="132"/>
      <c r="G98" s="132"/>
    </row>
    <row r="99" spans="1:7" s="125" customFormat="1" ht="19.5" customHeight="1" x14ac:dyDescent="0.3">
      <c r="A99" s="130">
        <v>85</v>
      </c>
      <c r="B99" s="131" t="s">
        <v>670</v>
      </c>
      <c r="C99" s="131"/>
      <c r="D99" s="131" t="s">
        <v>671</v>
      </c>
      <c r="E99" s="131">
        <v>10</v>
      </c>
      <c r="F99" s="132"/>
      <c r="G99" s="132"/>
    </row>
    <row r="100" spans="1:7" s="125" customFormat="1" ht="19.5" customHeight="1" x14ac:dyDescent="0.3">
      <c r="A100" s="130">
        <v>86</v>
      </c>
      <c r="B100" s="131" t="s">
        <v>672</v>
      </c>
      <c r="C100" s="131"/>
      <c r="D100" s="131" t="s">
        <v>28</v>
      </c>
      <c r="E100" s="131">
        <v>18</v>
      </c>
      <c r="F100" s="132"/>
      <c r="G100" s="132"/>
    </row>
    <row r="101" spans="1:7" s="125" customFormat="1" ht="19.5" customHeight="1" thickBot="1" x14ac:dyDescent="0.35">
      <c r="A101" s="130">
        <v>87</v>
      </c>
      <c r="B101" s="131" t="s">
        <v>673</v>
      </c>
      <c r="C101" s="131"/>
      <c r="D101" s="131" t="s">
        <v>28</v>
      </c>
      <c r="E101" s="131">
        <v>16</v>
      </c>
      <c r="F101" s="132"/>
      <c r="G101" s="132"/>
    </row>
    <row r="102" spans="1:7" s="125" customFormat="1" ht="19.5" customHeight="1" thickBot="1" x14ac:dyDescent="0.4">
      <c r="A102" s="142"/>
      <c r="B102" s="143" t="s">
        <v>674</v>
      </c>
      <c r="C102" s="144"/>
      <c r="D102" s="145"/>
      <c r="E102" s="144"/>
      <c r="F102" s="146"/>
      <c r="G102" s="147">
        <f>SUM(G12:G101)</f>
        <v>0</v>
      </c>
    </row>
    <row r="103" spans="1:7" s="125" customFormat="1" ht="19.5" customHeight="1" thickBot="1" x14ac:dyDescent="0.35">
      <c r="A103" s="258"/>
      <c r="B103" s="258"/>
      <c r="C103" s="258"/>
      <c r="D103" s="258"/>
      <c r="E103" s="258"/>
      <c r="F103" s="258"/>
      <c r="G103" s="258"/>
    </row>
    <row r="104" spans="1:7" s="125" customFormat="1" ht="19.5" customHeight="1" thickBot="1" x14ac:dyDescent="0.35">
      <c r="A104" s="148">
        <v>2</v>
      </c>
      <c r="B104" s="254" t="s">
        <v>675</v>
      </c>
      <c r="C104" s="254"/>
      <c r="D104" s="254"/>
      <c r="E104" s="254"/>
      <c r="F104" s="254"/>
      <c r="G104" s="255"/>
    </row>
    <row r="105" spans="1:7" s="125" customFormat="1" ht="19.5" customHeight="1" x14ac:dyDescent="0.35">
      <c r="A105" s="149"/>
      <c r="B105" s="150"/>
      <c r="C105" s="151"/>
      <c r="D105" s="152"/>
      <c r="E105" s="151"/>
      <c r="F105" s="153"/>
      <c r="G105" s="153"/>
    </row>
    <row r="106" spans="1:7" s="125" customFormat="1" ht="19.5" customHeight="1" x14ac:dyDescent="0.3">
      <c r="A106" s="154">
        <v>89</v>
      </c>
      <c r="B106" s="131" t="s">
        <v>676</v>
      </c>
      <c r="C106" s="131" t="s">
        <v>677</v>
      </c>
      <c r="D106" s="131" t="s">
        <v>417</v>
      </c>
      <c r="E106" s="131">
        <v>1120</v>
      </c>
      <c r="F106" s="132"/>
      <c r="G106" s="132"/>
    </row>
    <row r="107" spans="1:7" s="125" customFormat="1" ht="19.5" customHeight="1" x14ac:dyDescent="0.3">
      <c r="A107" s="154">
        <f>A106+1</f>
        <v>90</v>
      </c>
      <c r="B107" s="131" t="s">
        <v>678</v>
      </c>
      <c r="C107" s="138" t="s">
        <v>679</v>
      </c>
      <c r="D107" s="131" t="s">
        <v>572</v>
      </c>
      <c r="E107" s="131">
        <v>42</v>
      </c>
      <c r="F107" s="132"/>
      <c r="G107" s="132"/>
    </row>
    <row r="108" spans="1:7" s="125" customFormat="1" ht="19.5" customHeight="1" x14ac:dyDescent="0.3">
      <c r="A108" s="154">
        <f t="shared" ref="A108:A159" si="0">A107+1</f>
        <v>91</v>
      </c>
      <c r="B108" s="138" t="s">
        <v>680</v>
      </c>
      <c r="C108" s="131" t="s">
        <v>681</v>
      </c>
      <c r="D108" s="131" t="s">
        <v>572</v>
      </c>
      <c r="E108" s="131">
        <v>144</v>
      </c>
      <c r="F108" s="132"/>
      <c r="G108" s="132"/>
    </row>
    <row r="109" spans="1:7" s="125" customFormat="1" ht="19.5" customHeight="1" x14ac:dyDescent="0.3">
      <c r="A109" s="154">
        <f t="shared" si="0"/>
        <v>92</v>
      </c>
      <c r="B109" s="131" t="s">
        <v>682</v>
      </c>
      <c r="C109" s="131" t="s">
        <v>683</v>
      </c>
      <c r="D109" s="131" t="s">
        <v>417</v>
      </c>
      <c r="E109" s="131">
        <v>2840</v>
      </c>
      <c r="F109" s="132"/>
      <c r="G109" s="132"/>
    </row>
    <row r="110" spans="1:7" s="125" customFormat="1" ht="19.5" customHeight="1" x14ac:dyDescent="0.3">
      <c r="A110" s="154">
        <f t="shared" si="0"/>
        <v>93</v>
      </c>
      <c r="B110" s="140" t="s">
        <v>684</v>
      </c>
      <c r="C110" s="140"/>
      <c r="D110" s="140" t="s">
        <v>572</v>
      </c>
      <c r="E110" s="140">
        <v>42</v>
      </c>
      <c r="F110" s="155"/>
      <c r="G110" s="155"/>
    </row>
    <row r="111" spans="1:7" s="125" customFormat="1" ht="19.5" customHeight="1" x14ac:dyDescent="0.3">
      <c r="A111" s="154">
        <f t="shared" si="0"/>
        <v>94</v>
      </c>
      <c r="B111" s="140" t="s">
        <v>685</v>
      </c>
      <c r="C111" s="140" t="s">
        <v>686</v>
      </c>
      <c r="D111" s="140" t="s">
        <v>572</v>
      </c>
      <c r="E111" s="140">
        <v>1</v>
      </c>
      <c r="F111" s="155"/>
      <c r="G111" s="155"/>
    </row>
    <row r="112" spans="1:7" s="125" customFormat="1" ht="19.5" customHeight="1" x14ac:dyDescent="0.3">
      <c r="A112" s="154">
        <f t="shared" si="0"/>
        <v>95</v>
      </c>
      <c r="B112" s="140" t="s">
        <v>687</v>
      </c>
      <c r="C112" s="140"/>
      <c r="D112" s="140" t="s">
        <v>15</v>
      </c>
      <c r="E112" s="140">
        <v>6</v>
      </c>
      <c r="F112" s="155"/>
      <c r="G112" s="155"/>
    </row>
    <row r="113" spans="1:7" s="125" customFormat="1" ht="19.5" customHeight="1" x14ac:dyDescent="0.3">
      <c r="A113" s="154">
        <f t="shared" si="0"/>
        <v>96</v>
      </c>
      <c r="B113" s="136" t="s">
        <v>688</v>
      </c>
      <c r="C113" s="136" t="s">
        <v>689</v>
      </c>
      <c r="D113" s="140" t="s">
        <v>417</v>
      </c>
      <c r="E113" s="140">
        <v>120</v>
      </c>
      <c r="F113" s="155"/>
      <c r="G113" s="155"/>
    </row>
    <row r="114" spans="1:7" s="125" customFormat="1" ht="19.5" customHeight="1" x14ac:dyDescent="0.3">
      <c r="A114" s="154">
        <f t="shared" si="0"/>
        <v>97</v>
      </c>
      <c r="B114" s="138" t="s">
        <v>690</v>
      </c>
      <c r="C114" s="138" t="s">
        <v>691</v>
      </c>
      <c r="D114" s="138" t="s">
        <v>417</v>
      </c>
      <c r="E114" s="138">
        <v>2744</v>
      </c>
      <c r="F114" s="139"/>
      <c r="G114" s="139"/>
    </row>
    <row r="115" spans="1:7" s="125" customFormat="1" ht="19.5" customHeight="1" x14ac:dyDescent="0.3">
      <c r="A115" s="154">
        <f t="shared" si="0"/>
        <v>98</v>
      </c>
      <c r="B115" s="138" t="s">
        <v>692</v>
      </c>
      <c r="C115" s="138" t="s">
        <v>679</v>
      </c>
      <c r="D115" s="138" t="s">
        <v>572</v>
      </c>
      <c r="E115" s="138">
        <v>122</v>
      </c>
      <c r="F115" s="139"/>
      <c r="G115" s="139"/>
    </row>
    <row r="116" spans="1:7" s="125" customFormat="1" ht="19.5" customHeight="1" x14ac:dyDescent="0.3">
      <c r="A116" s="154">
        <f t="shared" si="0"/>
        <v>99</v>
      </c>
      <c r="B116" s="140" t="s">
        <v>693</v>
      </c>
      <c r="C116" s="140"/>
      <c r="D116" s="138" t="s">
        <v>572</v>
      </c>
      <c r="E116" s="140">
        <v>12</v>
      </c>
      <c r="F116" s="155"/>
      <c r="G116" s="155"/>
    </row>
    <row r="117" spans="1:7" s="125" customFormat="1" ht="19.5" customHeight="1" x14ac:dyDescent="0.3">
      <c r="A117" s="154">
        <f t="shared" si="0"/>
        <v>100</v>
      </c>
      <c r="B117" s="140" t="s">
        <v>694</v>
      </c>
      <c r="C117" s="140"/>
      <c r="D117" s="138" t="s">
        <v>572</v>
      </c>
      <c r="E117" s="140">
        <v>2</v>
      </c>
      <c r="F117" s="155"/>
      <c r="G117" s="155"/>
    </row>
    <row r="118" spans="1:7" s="125" customFormat="1" ht="19.5" customHeight="1" x14ac:dyDescent="0.3">
      <c r="A118" s="154">
        <f t="shared" si="0"/>
        <v>101</v>
      </c>
      <c r="B118" s="138" t="s">
        <v>695</v>
      </c>
      <c r="C118" s="138" t="s">
        <v>696</v>
      </c>
      <c r="D118" s="138" t="s">
        <v>15</v>
      </c>
      <c r="E118" s="138">
        <v>224</v>
      </c>
      <c r="F118" s="139"/>
      <c r="G118" s="139"/>
    </row>
    <row r="119" spans="1:7" s="125" customFormat="1" ht="19.5" customHeight="1" x14ac:dyDescent="0.3">
      <c r="A119" s="154">
        <f t="shared" si="0"/>
        <v>102</v>
      </c>
      <c r="B119" s="138" t="s">
        <v>697</v>
      </c>
      <c r="C119" s="138" t="s">
        <v>698</v>
      </c>
      <c r="D119" s="138" t="s">
        <v>15</v>
      </c>
      <c r="E119" s="138">
        <v>4</v>
      </c>
      <c r="F119" s="139"/>
      <c r="G119" s="139"/>
    </row>
    <row r="120" spans="1:7" s="125" customFormat="1" ht="19.5" customHeight="1" x14ac:dyDescent="0.3">
      <c r="A120" s="154">
        <f t="shared" si="0"/>
        <v>103</v>
      </c>
      <c r="B120" s="138" t="s">
        <v>699</v>
      </c>
      <c r="C120" s="138" t="s">
        <v>700</v>
      </c>
      <c r="D120" s="138" t="s">
        <v>15</v>
      </c>
      <c r="E120" s="138">
        <v>2</v>
      </c>
      <c r="F120" s="139"/>
      <c r="G120" s="139"/>
    </row>
    <row r="121" spans="1:7" s="125" customFormat="1" ht="19.5" customHeight="1" x14ac:dyDescent="0.3">
      <c r="A121" s="154">
        <f t="shared" si="0"/>
        <v>104</v>
      </c>
      <c r="B121" s="138" t="s">
        <v>701</v>
      </c>
      <c r="C121" s="138" t="s">
        <v>702</v>
      </c>
      <c r="D121" s="138" t="s">
        <v>15</v>
      </c>
      <c r="E121" s="138">
        <v>2</v>
      </c>
      <c r="F121" s="139"/>
      <c r="G121" s="139"/>
    </row>
    <row r="122" spans="1:7" s="125" customFormat="1" ht="19.5" customHeight="1" x14ac:dyDescent="0.3">
      <c r="A122" s="154">
        <f t="shared" si="0"/>
        <v>105</v>
      </c>
      <c r="B122" s="138" t="s">
        <v>703</v>
      </c>
      <c r="C122" s="138" t="s">
        <v>704</v>
      </c>
      <c r="D122" s="138" t="s">
        <v>15</v>
      </c>
      <c r="E122" s="138">
        <v>2</v>
      </c>
      <c r="F122" s="139"/>
      <c r="G122" s="139"/>
    </row>
    <row r="123" spans="1:7" s="125" customFormat="1" ht="19.5" customHeight="1" x14ac:dyDescent="0.3">
      <c r="A123" s="154">
        <f t="shared" si="0"/>
        <v>106</v>
      </c>
      <c r="B123" s="138" t="s">
        <v>705</v>
      </c>
      <c r="C123" s="138" t="s">
        <v>706</v>
      </c>
      <c r="D123" s="138" t="s">
        <v>417</v>
      </c>
      <c r="E123" s="140">
        <v>1894</v>
      </c>
      <c r="F123" s="139"/>
      <c r="G123" s="139"/>
    </row>
    <row r="124" spans="1:7" s="125" customFormat="1" ht="19.5" customHeight="1" x14ac:dyDescent="0.3">
      <c r="A124" s="154">
        <f t="shared" si="0"/>
        <v>107</v>
      </c>
      <c r="B124" s="138" t="s">
        <v>707</v>
      </c>
      <c r="C124" s="138" t="s">
        <v>708</v>
      </c>
      <c r="D124" s="138" t="s">
        <v>572</v>
      </c>
      <c r="E124" s="138">
        <v>15</v>
      </c>
      <c r="F124" s="139"/>
      <c r="G124" s="139"/>
    </row>
    <row r="125" spans="1:7" s="125" customFormat="1" ht="19.5" customHeight="1" x14ac:dyDescent="0.3">
      <c r="A125" s="154">
        <f t="shared" si="0"/>
        <v>108</v>
      </c>
      <c r="B125" s="138" t="s">
        <v>709</v>
      </c>
      <c r="C125" s="138"/>
      <c r="D125" s="138" t="s">
        <v>572</v>
      </c>
      <c r="E125" s="138">
        <v>6</v>
      </c>
      <c r="F125" s="139"/>
      <c r="G125" s="139"/>
    </row>
    <row r="126" spans="1:7" s="125" customFormat="1" ht="19.5" customHeight="1" x14ac:dyDescent="0.3">
      <c r="A126" s="154">
        <f t="shared" si="0"/>
        <v>109</v>
      </c>
      <c r="B126" s="138" t="s">
        <v>710</v>
      </c>
      <c r="C126" s="138"/>
      <c r="D126" s="138" t="s">
        <v>572</v>
      </c>
      <c r="E126" s="138">
        <v>2</v>
      </c>
      <c r="F126" s="139"/>
      <c r="G126" s="139"/>
    </row>
    <row r="127" spans="1:7" s="125" customFormat="1" ht="19.5" customHeight="1" x14ac:dyDescent="0.3">
      <c r="A127" s="154">
        <f t="shared" si="0"/>
        <v>110</v>
      </c>
      <c r="B127" s="138" t="s">
        <v>711</v>
      </c>
      <c r="C127" s="138" t="s">
        <v>677</v>
      </c>
      <c r="D127" s="138" t="s">
        <v>417</v>
      </c>
      <c r="E127" s="138">
        <v>588</v>
      </c>
      <c r="F127" s="139"/>
      <c r="G127" s="139"/>
    </row>
    <row r="128" spans="1:7" s="125" customFormat="1" ht="19.5" customHeight="1" x14ac:dyDescent="0.3">
      <c r="A128" s="154">
        <f t="shared" si="0"/>
        <v>111</v>
      </c>
      <c r="B128" s="138" t="s">
        <v>712</v>
      </c>
      <c r="C128" s="138" t="s">
        <v>713</v>
      </c>
      <c r="D128" s="138" t="s">
        <v>417</v>
      </c>
      <c r="E128" s="138">
        <v>580</v>
      </c>
      <c r="F128" s="139"/>
      <c r="G128" s="139"/>
    </row>
    <row r="129" spans="1:7" s="125" customFormat="1" ht="19.5" customHeight="1" x14ac:dyDescent="0.3">
      <c r="A129" s="154">
        <f t="shared" si="0"/>
        <v>112</v>
      </c>
      <c r="B129" s="138" t="s">
        <v>714</v>
      </c>
      <c r="C129" s="138" t="s">
        <v>715</v>
      </c>
      <c r="D129" s="138" t="s">
        <v>417</v>
      </c>
      <c r="E129" s="138">
        <v>1</v>
      </c>
      <c r="F129" s="139"/>
      <c r="G129" s="139"/>
    </row>
    <row r="130" spans="1:7" s="125" customFormat="1" ht="19.5" customHeight="1" x14ac:dyDescent="0.3">
      <c r="A130" s="154">
        <f t="shared" si="0"/>
        <v>113</v>
      </c>
      <c r="B130" s="138" t="s">
        <v>716</v>
      </c>
      <c r="C130" s="138" t="s">
        <v>717</v>
      </c>
      <c r="D130" s="138" t="s">
        <v>572</v>
      </c>
      <c r="E130" s="138">
        <v>8</v>
      </c>
      <c r="F130" s="139"/>
      <c r="G130" s="139"/>
    </row>
    <row r="131" spans="1:7" s="125" customFormat="1" ht="19.5" customHeight="1" x14ac:dyDescent="0.3">
      <c r="A131" s="154">
        <f t="shared" si="0"/>
        <v>114</v>
      </c>
      <c r="B131" s="138" t="s">
        <v>718</v>
      </c>
      <c r="C131" s="138"/>
      <c r="D131" s="138" t="s">
        <v>572</v>
      </c>
      <c r="E131" s="138">
        <v>5</v>
      </c>
      <c r="F131" s="139"/>
      <c r="G131" s="139"/>
    </row>
    <row r="132" spans="1:7" s="125" customFormat="1" ht="19.5" customHeight="1" x14ac:dyDescent="0.3">
      <c r="A132" s="154">
        <f t="shared" si="0"/>
        <v>115</v>
      </c>
      <c r="B132" s="138" t="s">
        <v>719</v>
      </c>
      <c r="C132" s="138"/>
      <c r="D132" s="138" t="s">
        <v>572</v>
      </c>
      <c r="E132" s="138">
        <v>12</v>
      </c>
      <c r="F132" s="139"/>
      <c r="G132" s="139"/>
    </row>
    <row r="133" spans="1:7" s="125" customFormat="1" ht="19.5" customHeight="1" x14ac:dyDescent="0.3">
      <c r="A133" s="154">
        <f t="shared" si="0"/>
        <v>116</v>
      </c>
      <c r="B133" s="138" t="s">
        <v>720</v>
      </c>
      <c r="C133" s="138"/>
      <c r="D133" s="138" t="s">
        <v>572</v>
      </c>
      <c r="E133" s="138">
        <v>2</v>
      </c>
      <c r="F133" s="139"/>
      <c r="G133" s="139"/>
    </row>
    <row r="134" spans="1:7" s="125" customFormat="1" ht="19.5" customHeight="1" x14ac:dyDescent="0.3">
      <c r="A134" s="154">
        <f t="shared" si="0"/>
        <v>117</v>
      </c>
      <c r="B134" s="138" t="s">
        <v>721</v>
      </c>
      <c r="C134" s="156" t="s">
        <v>722</v>
      </c>
      <c r="D134" s="131" t="s">
        <v>572</v>
      </c>
      <c r="E134" s="156">
        <v>90</v>
      </c>
      <c r="F134" s="157"/>
      <c r="G134" s="157"/>
    </row>
    <row r="135" spans="1:7" ht="17.399999999999999" x14ac:dyDescent="0.3">
      <c r="A135" s="154">
        <f t="shared" si="0"/>
        <v>118</v>
      </c>
      <c r="B135" s="138" t="s">
        <v>723</v>
      </c>
      <c r="C135" s="156"/>
      <c r="D135" s="131" t="s">
        <v>572</v>
      </c>
      <c r="E135" s="156">
        <v>8</v>
      </c>
      <c r="F135" s="157"/>
      <c r="G135" s="157"/>
    </row>
    <row r="136" spans="1:7" ht="17.399999999999999" x14ac:dyDescent="0.3">
      <c r="A136" s="154">
        <f t="shared" si="0"/>
        <v>119</v>
      </c>
      <c r="B136" s="138" t="s">
        <v>724</v>
      </c>
      <c r="C136" s="156"/>
      <c r="D136" s="131" t="s">
        <v>572</v>
      </c>
      <c r="E136" s="156">
        <v>1</v>
      </c>
      <c r="F136" s="157"/>
      <c r="G136" s="157"/>
    </row>
    <row r="137" spans="1:7" ht="17.399999999999999" x14ac:dyDescent="0.3">
      <c r="A137" s="154">
        <f t="shared" si="0"/>
        <v>120</v>
      </c>
      <c r="B137" s="138" t="s">
        <v>725</v>
      </c>
      <c r="C137" s="156" t="s">
        <v>726</v>
      </c>
      <c r="D137" s="131" t="s">
        <v>572</v>
      </c>
      <c r="E137" s="156">
        <v>6</v>
      </c>
      <c r="F137" s="157"/>
      <c r="G137" s="157"/>
    </row>
    <row r="138" spans="1:7" ht="17.399999999999999" x14ac:dyDescent="0.3">
      <c r="A138" s="154">
        <f t="shared" si="0"/>
        <v>121</v>
      </c>
      <c r="B138" s="138" t="s">
        <v>727</v>
      </c>
      <c r="C138" s="158"/>
      <c r="D138" s="138" t="s">
        <v>572</v>
      </c>
      <c r="E138" s="158">
        <v>8</v>
      </c>
      <c r="F138" s="159"/>
      <c r="G138" s="159"/>
    </row>
    <row r="139" spans="1:7" ht="17.399999999999999" x14ac:dyDescent="0.3">
      <c r="A139" s="154">
        <f t="shared" si="0"/>
        <v>122</v>
      </c>
      <c r="B139" s="138" t="s">
        <v>728</v>
      </c>
      <c r="C139" s="156"/>
      <c r="D139" s="131" t="s">
        <v>417</v>
      </c>
      <c r="E139" s="156">
        <v>658</v>
      </c>
      <c r="F139" s="157"/>
      <c r="G139" s="160"/>
    </row>
    <row r="140" spans="1:7" ht="17.399999999999999" x14ac:dyDescent="0.3">
      <c r="A140" s="154">
        <f t="shared" si="0"/>
        <v>123</v>
      </c>
      <c r="B140" s="138" t="s">
        <v>729</v>
      </c>
      <c r="C140" s="156"/>
      <c r="D140" s="131" t="s">
        <v>572</v>
      </c>
      <c r="E140" s="156">
        <v>1</v>
      </c>
      <c r="F140" s="157"/>
      <c r="G140" s="160"/>
    </row>
    <row r="141" spans="1:7" ht="17.399999999999999" x14ac:dyDescent="0.3">
      <c r="A141" s="154">
        <f t="shared" si="0"/>
        <v>124</v>
      </c>
      <c r="B141" s="138" t="s">
        <v>730</v>
      </c>
      <c r="C141" s="156"/>
      <c r="D141" s="131" t="s">
        <v>572</v>
      </c>
      <c r="E141" s="156">
        <v>2</v>
      </c>
      <c r="F141" s="157"/>
      <c r="G141" s="160"/>
    </row>
    <row r="142" spans="1:7" ht="17.399999999999999" x14ac:dyDescent="0.3">
      <c r="A142" s="154">
        <f t="shared" si="0"/>
        <v>125</v>
      </c>
      <c r="B142" s="138" t="s">
        <v>731</v>
      </c>
      <c r="C142" s="156" t="s">
        <v>645</v>
      </c>
      <c r="D142" s="131" t="s">
        <v>417</v>
      </c>
      <c r="E142" s="156">
        <v>215</v>
      </c>
      <c r="F142" s="157"/>
      <c r="G142" s="160"/>
    </row>
    <row r="143" spans="1:7" ht="17.399999999999999" x14ac:dyDescent="0.3">
      <c r="A143" s="154">
        <f t="shared" si="0"/>
        <v>126</v>
      </c>
      <c r="B143" s="138" t="s">
        <v>732</v>
      </c>
      <c r="C143" s="156"/>
      <c r="D143" s="131" t="s">
        <v>15</v>
      </c>
      <c r="E143" s="156">
        <v>1</v>
      </c>
      <c r="F143" s="157"/>
      <c r="G143" s="160"/>
    </row>
    <row r="144" spans="1:7" ht="17.399999999999999" x14ac:dyDescent="0.3">
      <c r="A144" s="154">
        <f t="shared" si="0"/>
        <v>127</v>
      </c>
      <c r="B144" s="138" t="s">
        <v>733</v>
      </c>
      <c r="C144" s="156"/>
      <c r="D144" s="131" t="s">
        <v>15</v>
      </c>
      <c r="E144" s="156">
        <v>28</v>
      </c>
      <c r="F144" s="157"/>
      <c r="G144" s="160"/>
    </row>
    <row r="145" spans="1:7" ht="17.399999999999999" x14ac:dyDescent="0.3">
      <c r="A145" s="154">
        <f t="shared" si="0"/>
        <v>128</v>
      </c>
      <c r="B145" s="138" t="s">
        <v>734</v>
      </c>
      <c r="C145" s="156"/>
      <c r="D145" s="131" t="s">
        <v>15</v>
      </c>
      <c r="E145" s="156">
        <v>103</v>
      </c>
      <c r="F145" s="157"/>
      <c r="G145" s="160"/>
    </row>
    <row r="146" spans="1:7" ht="17.399999999999999" x14ac:dyDescent="0.3">
      <c r="A146" s="154">
        <f t="shared" si="0"/>
        <v>129</v>
      </c>
      <c r="B146" s="138" t="s">
        <v>735</v>
      </c>
      <c r="C146" s="161"/>
      <c r="D146" s="161" t="s">
        <v>572</v>
      </c>
      <c r="E146" s="136">
        <v>1</v>
      </c>
      <c r="F146" s="137"/>
      <c r="G146" s="137"/>
    </row>
    <row r="147" spans="1:7" ht="17.399999999999999" x14ac:dyDescent="0.3">
      <c r="A147" s="154">
        <f t="shared" si="0"/>
        <v>130</v>
      </c>
      <c r="B147" s="138" t="s">
        <v>736</v>
      </c>
      <c r="C147" s="161"/>
      <c r="D147" s="161" t="s">
        <v>572</v>
      </c>
      <c r="E147" s="136">
        <v>1</v>
      </c>
      <c r="F147" s="137"/>
      <c r="G147" s="137"/>
    </row>
    <row r="148" spans="1:7" ht="21.75" customHeight="1" x14ac:dyDescent="0.3">
      <c r="A148" s="154">
        <f t="shared" si="0"/>
        <v>131</v>
      </c>
      <c r="B148" s="138" t="s">
        <v>737</v>
      </c>
      <c r="C148" s="161"/>
      <c r="D148" s="161" t="s">
        <v>572</v>
      </c>
      <c r="E148" s="136">
        <v>6</v>
      </c>
      <c r="F148" s="137"/>
      <c r="G148" s="137"/>
    </row>
    <row r="149" spans="1:7" ht="23.25" customHeight="1" x14ac:dyDescent="0.3">
      <c r="A149" s="154">
        <f t="shared" si="0"/>
        <v>132</v>
      </c>
      <c r="B149" s="138" t="s">
        <v>738</v>
      </c>
      <c r="C149" s="161"/>
      <c r="D149" s="161" t="s">
        <v>572</v>
      </c>
      <c r="E149" s="136">
        <v>6</v>
      </c>
      <c r="F149" s="137"/>
      <c r="G149" s="137"/>
    </row>
    <row r="150" spans="1:7" ht="17.399999999999999" x14ac:dyDescent="0.3">
      <c r="A150" s="154">
        <f t="shared" si="0"/>
        <v>133</v>
      </c>
      <c r="B150" s="138" t="s">
        <v>739</v>
      </c>
      <c r="C150" s="161"/>
      <c r="D150" s="161" t="s">
        <v>572</v>
      </c>
      <c r="E150" s="136">
        <v>250</v>
      </c>
      <c r="F150" s="137"/>
      <c r="G150" s="137"/>
    </row>
    <row r="151" spans="1:7" ht="18" customHeight="1" x14ac:dyDescent="0.3">
      <c r="A151" s="154">
        <f t="shared" si="0"/>
        <v>134</v>
      </c>
      <c r="B151" s="138" t="s">
        <v>740</v>
      </c>
      <c r="C151" s="161"/>
      <c r="D151" s="161" t="s">
        <v>572</v>
      </c>
      <c r="E151" s="136">
        <v>294</v>
      </c>
      <c r="F151" s="137"/>
      <c r="G151" s="137"/>
    </row>
    <row r="152" spans="1:7" ht="20.25" customHeight="1" x14ac:dyDescent="0.3">
      <c r="A152" s="154">
        <f t="shared" si="0"/>
        <v>135</v>
      </c>
      <c r="B152" s="138" t="s">
        <v>741</v>
      </c>
      <c r="C152" s="161"/>
      <c r="D152" s="161" t="s">
        <v>417</v>
      </c>
      <c r="E152" s="136">
        <v>386</v>
      </c>
      <c r="F152" s="137"/>
      <c r="G152" s="137"/>
    </row>
    <row r="153" spans="1:7" ht="22.5" customHeight="1" x14ac:dyDescent="0.3">
      <c r="A153" s="154">
        <f t="shared" si="0"/>
        <v>136</v>
      </c>
      <c r="B153" s="138" t="s">
        <v>742</v>
      </c>
      <c r="C153" s="161"/>
      <c r="D153" s="161" t="s">
        <v>417</v>
      </c>
      <c r="E153" s="136">
        <v>224</v>
      </c>
      <c r="F153" s="137"/>
      <c r="G153" s="137"/>
    </row>
    <row r="154" spans="1:7" ht="23.25" customHeight="1" x14ac:dyDescent="0.3">
      <c r="A154" s="154">
        <f t="shared" si="0"/>
        <v>137</v>
      </c>
      <c r="B154" s="138" t="s">
        <v>743</v>
      </c>
      <c r="C154" s="161"/>
      <c r="D154" s="161" t="s">
        <v>417</v>
      </c>
      <c r="E154" s="136">
        <v>14</v>
      </c>
      <c r="F154" s="137"/>
      <c r="G154" s="137"/>
    </row>
    <row r="155" spans="1:7" ht="22.5" customHeight="1" x14ac:dyDescent="0.3">
      <c r="A155" s="154">
        <f t="shared" si="0"/>
        <v>138</v>
      </c>
      <c r="B155" s="138" t="s">
        <v>744</v>
      </c>
      <c r="C155" s="161"/>
      <c r="D155" s="161" t="s">
        <v>15</v>
      </c>
      <c r="E155" s="136">
        <v>16</v>
      </c>
      <c r="F155" s="137"/>
      <c r="G155" s="137"/>
    </row>
    <row r="156" spans="1:7" ht="20.25" customHeight="1" x14ac:dyDescent="0.3">
      <c r="A156" s="154">
        <f t="shared" si="0"/>
        <v>139</v>
      </c>
      <c r="B156" s="138" t="s">
        <v>745</v>
      </c>
      <c r="C156" s="161"/>
      <c r="D156" s="161" t="s">
        <v>15</v>
      </c>
      <c r="E156" s="136">
        <v>8</v>
      </c>
      <c r="F156" s="137"/>
      <c r="G156" s="137"/>
    </row>
    <row r="157" spans="1:7" ht="18.75" customHeight="1" x14ac:dyDescent="0.3">
      <c r="A157" s="154">
        <f t="shared" si="0"/>
        <v>140</v>
      </c>
      <c r="B157" s="138" t="s">
        <v>746</v>
      </c>
      <c r="C157" s="161"/>
      <c r="D157" s="161" t="s">
        <v>15</v>
      </c>
      <c r="E157" s="136">
        <v>2</v>
      </c>
      <c r="F157" s="137"/>
      <c r="G157" s="137"/>
    </row>
    <row r="158" spans="1:7" ht="21" customHeight="1" x14ac:dyDescent="0.3">
      <c r="A158" s="154">
        <f t="shared" si="0"/>
        <v>141</v>
      </c>
      <c r="B158" s="138" t="s">
        <v>747</v>
      </c>
      <c r="C158" s="161"/>
      <c r="D158" s="161" t="s">
        <v>15</v>
      </c>
      <c r="E158" s="136">
        <v>46</v>
      </c>
      <c r="F158" s="137"/>
      <c r="G158" s="137"/>
    </row>
    <row r="159" spans="1:7" ht="18.75" customHeight="1" x14ac:dyDescent="0.3">
      <c r="A159" s="154">
        <f t="shared" si="0"/>
        <v>142</v>
      </c>
      <c r="B159" s="131" t="s">
        <v>748</v>
      </c>
      <c r="C159" s="161"/>
      <c r="D159" s="161" t="s">
        <v>15</v>
      </c>
      <c r="E159" s="136">
        <v>2</v>
      </c>
      <c r="F159" s="162"/>
      <c r="G159" s="162"/>
    </row>
    <row r="160" spans="1:7" ht="15.75" customHeight="1" thickBot="1" x14ac:dyDescent="0.35">
      <c r="A160" s="163"/>
      <c r="B160" s="164"/>
      <c r="C160" s="165"/>
      <c r="D160" s="165"/>
      <c r="E160" s="166"/>
      <c r="F160" s="167"/>
      <c r="G160" s="168"/>
    </row>
    <row r="161" spans="1:7" ht="18.600000000000001" thickBot="1" x14ac:dyDescent="0.4">
      <c r="A161" s="169"/>
      <c r="B161" s="143" t="s">
        <v>749</v>
      </c>
      <c r="C161" s="144"/>
      <c r="D161" s="144"/>
      <c r="E161" s="144"/>
      <c r="F161" s="146"/>
      <c r="G161" s="147">
        <f>SUM(G106:G159)</f>
        <v>0</v>
      </c>
    </row>
    <row r="162" spans="1:7" ht="37.5" customHeight="1" x14ac:dyDescent="0.35">
      <c r="A162" s="170"/>
      <c r="B162" s="171"/>
      <c r="C162" s="125"/>
      <c r="D162" s="172"/>
      <c r="E162" s="125"/>
      <c r="F162" s="173"/>
      <c r="G162" s="173"/>
    </row>
    <row r="163" spans="1:7" ht="18" thickBot="1" x14ac:dyDescent="0.3">
      <c r="A163" s="253"/>
      <c r="B163" s="253"/>
      <c r="C163" s="253"/>
      <c r="D163" s="253"/>
      <c r="E163" s="253"/>
      <c r="F163" s="253"/>
      <c r="G163" s="253"/>
    </row>
    <row r="164" spans="1:7" ht="18" thickBot="1" x14ac:dyDescent="0.35">
      <c r="A164" s="175"/>
      <c r="B164" s="174" t="s">
        <v>751</v>
      </c>
      <c r="C164" s="174"/>
      <c r="D164" s="174"/>
      <c r="E164" s="174"/>
      <c r="F164" s="174"/>
      <c r="G164" s="176">
        <f>G102+G161</f>
        <v>0</v>
      </c>
    </row>
    <row r="165" spans="1:7" ht="17.399999999999999" x14ac:dyDescent="0.3">
      <c r="A165" s="177"/>
      <c r="B165" s="125"/>
      <c r="C165" s="125"/>
      <c r="D165" s="125"/>
      <c r="E165" s="125"/>
      <c r="F165" s="173"/>
      <c r="G165" s="173"/>
    </row>
    <row r="166" spans="1:7" ht="17.399999999999999" x14ac:dyDescent="0.3">
      <c r="A166" s="177"/>
      <c r="B166" s="125"/>
      <c r="C166" s="125"/>
      <c r="D166" s="125"/>
      <c r="E166" s="125"/>
      <c r="F166" s="173"/>
      <c r="G166" s="173"/>
    </row>
    <row r="167" spans="1:7" ht="17.399999999999999" x14ac:dyDescent="0.3">
      <c r="A167" s="177"/>
      <c r="B167" s="125"/>
      <c r="C167" s="125"/>
      <c r="D167" s="125"/>
      <c r="E167" s="125"/>
      <c r="F167" s="173"/>
      <c r="G167" s="173"/>
    </row>
    <row r="168" spans="1:7" ht="17.399999999999999" x14ac:dyDescent="0.3">
      <c r="A168" s="177"/>
      <c r="B168" s="125"/>
      <c r="C168" s="125"/>
      <c r="D168" s="125"/>
      <c r="E168" s="125"/>
      <c r="F168" s="173"/>
      <c r="G168" s="173"/>
    </row>
    <row r="169" spans="1:7" ht="17.399999999999999" x14ac:dyDescent="0.3">
      <c r="A169" s="177"/>
      <c r="B169" s="178"/>
      <c r="C169" s="125"/>
      <c r="D169" s="125"/>
      <c r="E169" s="125"/>
      <c r="F169" s="173"/>
      <c r="G169" s="173"/>
    </row>
    <row r="170" spans="1:7" ht="17.399999999999999" x14ac:dyDescent="0.3">
      <c r="A170" s="177"/>
      <c r="B170" s="178"/>
      <c r="C170" s="125"/>
      <c r="D170" s="125"/>
      <c r="E170" s="125"/>
      <c r="F170" s="173"/>
      <c r="G170" s="173"/>
    </row>
  </sheetData>
  <mergeCells count="16">
    <mergeCell ref="A163:G163"/>
    <mergeCell ref="B10:G10"/>
    <mergeCell ref="B17:C17"/>
    <mergeCell ref="B18:C18"/>
    <mergeCell ref="A103:G103"/>
    <mergeCell ref="B104:G104"/>
    <mergeCell ref="A1:G1"/>
    <mergeCell ref="A3:G3"/>
    <mergeCell ref="A4:G5"/>
    <mergeCell ref="A7:A8"/>
    <mergeCell ref="B7:B8"/>
    <mergeCell ref="C7:C8"/>
    <mergeCell ref="D7:D8"/>
    <mergeCell ref="E7:E8"/>
    <mergeCell ref="F7:F8"/>
    <mergeCell ref="G7:G8"/>
  </mergeCells>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G25"/>
  <sheetViews>
    <sheetView zoomScaleNormal="100" workbookViewId="0">
      <selection activeCell="K12" sqref="K12"/>
    </sheetView>
  </sheetViews>
  <sheetFormatPr defaultRowHeight="13.2" x14ac:dyDescent="0.25"/>
  <cols>
    <col min="2" max="2" width="18.33203125" customWidth="1"/>
    <col min="6" max="6" width="28.109375" customWidth="1"/>
    <col min="7" max="7" width="23.5546875" customWidth="1"/>
  </cols>
  <sheetData>
    <row r="2" spans="1:7" ht="25.5" customHeight="1" thickBot="1" x14ac:dyDescent="0.3"/>
    <row r="3" spans="1:7" ht="16.2" thickBot="1" x14ac:dyDescent="0.35">
      <c r="A3" s="263" t="s">
        <v>354</v>
      </c>
      <c r="B3" s="264"/>
      <c r="C3" s="264"/>
      <c r="D3" s="264"/>
      <c r="E3" s="264"/>
      <c r="F3" s="264"/>
      <c r="G3" s="265"/>
    </row>
    <row r="4" spans="1:7" ht="18" thickBot="1" x14ac:dyDescent="0.35">
      <c r="A4" s="63">
        <v>1</v>
      </c>
      <c r="B4" s="266" t="s">
        <v>70</v>
      </c>
      <c r="C4" s="267"/>
      <c r="D4" s="267"/>
      <c r="E4" s="267"/>
      <c r="F4" s="268"/>
      <c r="G4" s="64">
        <f>'PUNET NDERTIMORE'!F284</f>
        <v>0</v>
      </c>
    </row>
    <row r="5" spans="1:7" ht="18" thickBot="1" x14ac:dyDescent="0.35">
      <c r="A5" s="63">
        <v>2</v>
      </c>
      <c r="B5" s="266" t="s">
        <v>68</v>
      </c>
      <c r="C5" s="267"/>
      <c r="D5" s="267"/>
      <c r="E5" s="267"/>
      <c r="F5" s="268"/>
      <c r="G5" s="80">
        <f>MEKANIKE!G133</f>
        <v>0</v>
      </c>
    </row>
    <row r="6" spans="1:7" ht="18" thickBot="1" x14ac:dyDescent="0.35">
      <c r="A6" s="63">
        <v>3</v>
      </c>
      <c r="B6" s="269" t="s">
        <v>750</v>
      </c>
      <c r="C6" s="269"/>
      <c r="D6" s="269"/>
      <c r="E6" s="269"/>
      <c r="F6" s="269"/>
      <c r="G6" s="64">
        <f>ELEKTRIKA!G164</f>
        <v>0</v>
      </c>
    </row>
    <row r="7" spans="1:7" ht="18" thickBot="1" x14ac:dyDescent="0.35">
      <c r="A7" s="63">
        <v>4</v>
      </c>
      <c r="B7" s="266" t="s">
        <v>69</v>
      </c>
      <c r="C7" s="267"/>
      <c r="D7" s="267"/>
      <c r="E7" s="267"/>
      <c r="F7" s="268"/>
      <c r="G7" s="64">
        <f>MEKANIKE!G134+MEKANIKE!G135+MEKANIKE!G136</f>
        <v>0</v>
      </c>
    </row>
    <row r="8" spans="1:7" ht="18" thickBot="1" x14ac:dyDescent="0.35">
      <c r="A8" s="63"/>
      <c r="B8" s="266" t="s">
        <v>752</v>
      </c>
      <c r="C8" s="267"/>
      <c r="D8" s="267"/>
      <c r="E8" s="267"/>
      <c r="F8" s="268"/>
      <c r="G8" s="64">
        <f>SUM(G4:G7)</f>
        <v>0</v>
      </c>
    </row>
    <row r="9" spans="1:7" ht="18" thickBot="1" x14ac:dyDescent="0.35">
      <c r="A9" s="263" t="s">
        <v>65</v>
      </c>
      <c r="B9" s="264"/>
      <c r="C9" s="264"/>
      <c r="D9" s="264"/>
      <c r="E9" s="264"/>
      <c r="F9" s="265"/>
      <c r="G9" s="64" t="e">
        <f>G8+#REF!</f>
        <v>#REF!</v>
      </c>
    </row>
    <row r="14" spans="1:7" x14ac:dyDescent="0.25">
      <c r="A14" s="10"/>
      <c r="B14" s="262" t="s">
        <v>71</v>
      </c>
      <c r="C14" s="262"/>
      <c r="D14" s="262"/>
      <c r="E14" s="262"/>
      <c r="F14" s="262"/>
    </row>
    <row r="15" spans="1:7" ht="68.25" customHeight="1" x14ac:dyDescent="0.25">
      <c r="A15" s="10">
        <v>2</v>
      </c>
      <c r="B15" s="260" t="s">
        <v>72</v>
      </c>
      <c r="C15" s="261"/>
      <c r="D15" s="261"/>
      <c r="E15" s="261"/>
      <c r="F15" s="261"/>
    </row>
    <row r="16" spans="1:7" ht="14.25" customHeight="1" x14ac:dyDescent="0.25">
      <c r="A16" s="10">
        <v>3</v>
      </c>
      <c r="B16" s="262" t="s">
        <v>73</v>
      </c>
      <c r="C16" s="262"/>
      <c r="D16" s="262"/>
      <c r="E16" s="262"/>
      <c r="F16" s="262"/>
    </row>
    <row r="17" spans="1:6" ht="44.25" customHeight="1" x14ac:dyDescent="0.25">
      <c r="A17" s="10">
        <v>4</v>
      </c>
      <c r="B17" s="261" t="s">
        <v>74</v>
      </c>
      <c r="C17" s="261"/>
      <c r="D17" s="261"/>
      <c r="E17" s="261"/>
      <c r="F17" s="261"/>
    </row>
    <row r="18" spans="1:6" ht="50.25" customHeight="1" x14ac:dyDescent="0.25">
      <c r="B18" s="205" t="s">
        <v>773</v>
      </c>
      <c r="C18" s="259"/>
      <c r="D18" s="259"/>
      <c r="E18" s="259"/>
      <c r="F18" s="259"/>
    </row>
    <row r="19" spans="1:6" x14ac:dyDescent="0.25">
      <c r="B19" s="205" t="s">
        <v>774</v>
      </c>
      <c r="C19" s="259"/>
      <c r="D19" s="259"/>
      <c r="E19" s="259"/>
      <c r="F19" s="259"/>
    </row>
    <row r="20" spans="1:6" x14ac:dyDescent="0.25">
      <c r="B20" s="205" t="s">
        <v>775</v>
      </c>
      <c r="C20" s="259"/>
      <c r="D20" s="259"/>
      <c r="E20" s="259"/>
      <c r="F20" s="259"/>
    </row>
    <row r="21" spans="1:6" x14ac:dyDescent="0.25">
      <c r="B21" s="205" t="s">
        <v>776</v>
      </c>
      <c r="C21" s="259"/>
      <c r="D21" s="259"/>
      <c r="E21" s="259"/>
      <c r="F21" s="259"/>
    </row>
    <row r="22" spans="1:6" x14ac:dyDescent="0.25">
      <c r="B22" s="205" t="s">
        <v>777</v>
      </c>
      <c r="C22" s="259"/>
      <c r="D22" s="259"/>
      <c r="E22" s="259"/>
      <c r="F22" s="259"/>
    </row>
    <row r="23" spans="1:6" x14ac:dyDescent="0.25">
      <c r="B23" s="205" t="s">
        <v>778</v>
      </c>
      <c r="C23" s="259"/>
      <c r="D23" s="259"/>
      <c r="E23" s="259"/>
      <c r="F23" s="259"/>
    </row>
    <row r="24" spans="1:6" x14ac:dyDescent="0.25">
      <c r="B24" s="205" t="s">
        <v>779</v>
      </c>
      <c r="C24" s="259"/>
      <c r="D24" s="259"/>
      <c r="E24" s="259"/>
      <c r="F24" s="259"/>
    </row>
    <row r="25" spans="1:6" x14ac:dyDescent="0.25">
      <c r="B25" s="205" t="s">
        <v>780</v>
      </c>
      <c r="C25" s="259"/>
      <c r="D25" s="259"/>
      <c r="E25" s="259"/>
      <c r="F25" s="259"/>
    </row>
  </sheetData>
  <mergeCells count="19">
    <mergeCell ref="B14:F14"/>
    <mergeCell ref="A9:F9"/>
    <mergeCell ref="B8:F8"/>
    <mergeCell ref="B7:F7"/>
    <mergeCell ref="A3:G3"/>
    <mergeCell ref="B4:F4"/>
    <mergeCell ref="B5:F5"/>
    <mergeCell ref="B6:F6"/>
    <mergeCell ref="C23:F23"/>
    <mergeCell ref="C24:F24"/>
    <mergeCell ref="C25:F25"/>
    <mergeCell ref="B15:F15"/>
    <mergeCell ref="B16:F16"/>
    <mergeCell ref="B17:F17"/>
    <mergeCell ref="C18:F18"/>
    <mergeCell ref="C19:F19"/>
    <mergeCell ref="C20:F20"/>
    <mergeCell ref="C21:F21"/>
    <mergeCell ref="C22:F22"/>
  </mergeCells>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PUNET NDERTIMORE</vt:lpstr>
      <vt:lpstr>MEKANIKE</vt:lpstr>
      <vt:lpstr>ELEKTRIKA</vt:lpstr>
      <vt:lpstr>RIKAPITULLIM</vt:lpstr>
      <vt:lpstr>'PUNET NDERTIMORE'!Print_Area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Esat</dc:creator>
  <cp:lastModifiedBy>mentor buzhala</cp:lastModifiedBy>
  <cp:lastPrinted>2024-04-19T13:10:49Z</cp:lastPrinted>
  <dcterms:created xsi:type="dcterms:W3CDTF">2010-08-10T19:19:03Z</dcterms:created>
  <dcterms:modified xsi:type="dcterms:W3CDTF">2025-11-11T10:30:56Z</dcterms:modified>
</cp:coreProperties>
</file>